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8780" windowHeight="11895"/>
  </bookViews>
  <sheets>
    <sheet name="Tabelle1" sheetId="1" r:id="rId1"/>
  </sheets>
  <definedNames>
    <definedName name="_xlnm._FilterDatabase" localSheetId="0" hidden="1">Tabelle1!$A$5:$AC$5</definedName>
    <definedName name="DATA1">Tabelle1!$A$7:$A$654</definedName>
    <definedName name="DATA10">Tabelle1!$K$7:$K$654</definedName>
    <definedName name="DATA11">Tabelle1!$L$7:$L$654</definedName>
    <definedName name="DATA12">Tabelle1!$M$7:$M$654</definedName>
    <definedName name="DATA13">Tabelle1!$N$7:$N$654</definedName>
    <definedName name="DATA14">Tabelle1!$O$7:$O$654</definedName>
    <definedName name="DATA15">Tabelle1!$P$7:$P$654</definedName>
    <definedName name="DATA16">Tabelle1!$R$7:$R$654</definedName>
    <definedName name="DATA17">Tabelle1!#REF!</definedName>
    <definedName name="DATA18">Tabelle1!$S$7:$S$654</definedName>
    <definedName name="DATA19">Tabelle1!$T$7:$T$654</definedName>
    <definedName name="DATA2">Tabelle1!$B$7:$B$654</definedName>
    <definedName name="DATA20">Tabelle1!$V$7:$V$654</definedName>
    <definedName name="DATA21">Tabelle1!$X$7:$X$654</definedName>
    <definedName name="DATA22">Tabelle1!$Y$7:$Y$654</definedName>
    <definedName name="DATA23">Tabelle1!$AA$7:$AA$654</definedName>
    <definedName name="DATA24">Tabelle1!#REF!</definedName>
    <definedName name="DATA25">Tabelle1!#REF!</definedName>
    <definedName name="DATA26">Tabelle1!#REF!</definedName>
    <definedName name="DATA27">Tabelle1!#REF!</definedName>
    <definedName name="DATA28">Tabelle1!#REF!</definedName>
    <definedName name="DATA3">Tabelle1!$C$7:$C$654</definedName>
    <definedName name="DATA4">Tabelle1!$D$7:$D$654</definedName>
    <definedName name="DATA5">Tabelle1!$E$7:$E$654</definedName>
    <definedName name="DATA6">Tabelle1!$G$7:$G$654</definedName>
    <definedName name="DATA7">Tabelle1!$H$7:$H$654</definedName>
    <definedName name="DATA8">Tabelle1!$I$7:$I$654</definedName>
    <definedName name="DATA9">Tabelle1!$J$7:$J$654</definedName>
    <definedName name="_xlnm.Print_Titles" localSheetId="0">Tabelle1!$4:$5</definedName>
    <definedName name="TEST1">Tabelle1!$A$7:$AD$654</definedName>
    <definedName name="TESTHKEY">Tabelle1!$P$4:$AD$4</definedName>
    <definedName name="TESTKEYS">Tabelle1!$A$7:$O$654</definedName>
    <definedName name="TESTVKEY">Tabelle1!$A$4:$O$4</definedName>
  </definedNames>
  <calcPr calcId="125725" fullCalcOnLoad="1"/>
</workbook>
</file>

<file path=xl/calcChain.xml><?xml version="1.0" encoding="utf-8"?>
<calcChain xmlns="http://schemas.openxmlformats.org/spreadsheetml/2006/main">
  <c r="Q655" i="1"/>
  <c r="R655"/>
  <c r="S655"/>
  <c r="T655"/>
  <c r="V655"/>
  <c r="W655"/>
  <c r="X655"/>
  <c r="Y655"/>
  <c r="AA655"/>
  <c r="AB655"/>
  <c r="P655"/>
  <c r="Q629"/>
  <c r="Q631"/>
  <c r="Q657"/>
  <c r="R629"/>
  <c r="S629"/>
  <c r="S631"/>
  <c r="T629"/>
  <c r="T631"/>
  <c r="T657"/>
  <c r="V629"/>
  <c r="V631"/>
  <c r="W629"/>
  <c r="W631"/>
  <c r="W657"/>
  <c r="X629"/>
  <c r="Y629"/>
  <c r="Y631"/>
  <c r="AA629"/>
  <c r="AB629"/>
  <c r="AB631"/>
  <c r="P629"/>
  <c r="Q594"/>
  <c r="R594"/>
  <c r="R631"/>
  <c r="S594"/>
  <c r="T594"/>
  <c r="V594"/>
  <c r="W594"/>
  <c r="X594"/>
  <c r="X631"/>
  <c r="Y594"/>
  <c r="AA594"/>
  <c r="AA631"/>
  <c r="AB594"/>
  <c r="P594"/>
  <c r="P631"/>
  <c r="Q571"/>
  <c r="R571"/>
  <c r="S571"/>
  <c r="T571"/>
  <c r="V571"/>
  <c r="W571"/>
  <c r="X571"/>
  <c r="Y571"/>
  <c r="AA571"/>
  <c r="AB571"/>
  <c r="P571"/>
  <c r="Q336"/>
  <c r="R336"/>
  <c r="S336"/>
  <c r="T336"/>
  <c r="V336"/>
  <c r="W336"/>
  <c r="X336"/>
  <c r="Y336"/>
  <c r="AA336"/>
  <c r="AB336"/>
  <c r="P336"/>
  <c r="Q264"/>
  <c r="R264"/>
  <c r="S264"/>
  <c r="T264"/>
  <c r="V264"/>
  <c r="W264"/>
  <c r="X264"/>
  <c r="Y264"/>
  <c r="AA264"/>
  <c r="AB264"/>
  <c r="P264"/>
  <c r="Q238"/>
  <c r="R238"/>
  <c r="S238"/>
  <c r="T238"/>
  <c r="V238"/>
  <c r="W238"/>
  <c r="X238"/>
  <c r="Y238"/>
  <c r="AA238"/>
  <c r="AB238"/>
  <c r="P238"/>
  <c r="Q188"/>
  <c r="R188"/>
  <c r="S188"/>
  <c r="T188"/>
  <c r="V188"/>
  <c r="W188"/>
  <c r="X188"/>
  <c r="Y188"/>
  <c r="AA188"/>
  <c r="AB188"/>
  <c r="P188"/>
  <c r="R86"/>
  <c r="S86"/>
  <c r="T86"/>
  <c r="V86"/>
  <c r="W86"/>
  <c r="X86"/>
  <c r="Y86"/>
  <c r="AA86"/>
  <c r="AB86"/>
  <c r="Q86"/>
  <c r="P86"/>
  <c r="R34"/>
  <c r="S34"/>
  <c r="T34"/>
  <c r="V34"/>
  <c r="W34"/>
  <c r="X34"/>
  <c r="Y34"/>
  <c r="AA34"/>
  <c r="AB34"/>
  <c r="Q34"/>
  <c r="P34"/>
  <c r="AC653"/>
  <c r="AC652"/>
  <c r="AC651"/>
  <c r="AC650"/>
  <c r="AC649"/>
  <c r="AC648"/>
  <c r="AC655"/>
  <c r="AC628"/>
  <c r="AC627"/>
  <c r="AC626"/>
  <c r="AC623"/>
  <c r="AC622"/>
  <c r="AC621"/>
  <c r="AC620"/>
  <c r="AC619"/>
  <c r="AC618"/>
  <c r="AC617"/>
  <c r="AC616"/>
  <c r="AC615"/>
  <c r="AC614"/>
  <c r="AC612"/>
  <c r="AC611"/>
  <c r="AC610"/>
  <c r="AC606"/>
  <c r="AC605"/>
  <c r="AC604"/>
  <c r="AC602"/>
  <c r="AC601"/>
  <c r="AC600"/>
  <c r="AC599"/>
  <c r="AC595"/>
  <c r="AC629"/>
  <c r="AC593"/>
  <c r="AC592"/>
  <c r="AC591"/>
  <c r="AC590"/>
  <c r="AC587"/>
  <c r="AC586"/>
  <c r="AC585"/>
  <c r="AC584"/>
  <c r="AC583"/>
  <c r="AC582"/>
  <c r="AC581"/>
  <c r="AC580"/>
  <c r="AC579"/>
  <c r="AC578"/>
  <c r="AC577"/>
  <c r="AC576"/>
  <c r="AC575"/>
  <c r="AC574"/>
  <c r="AC573"/>
  <c r="AC572"/>
  <c r="AC594"/>
  <c r="AC570"/>
  <c r="AC569"/>
  <c r="AC567"/>
  <c r="AC565"/>
  <c r="AC564"/>
  <c r="AC562"/>
  <c r="AC560"/>
  <c r="AC559"/>
  <c r="AC558"/>
  <c r="AC556"/>
  <c r="AC555"/>
  <c r="AC553"/>
  <c r="AC552"/>
  <c r="AC551"/>
  <c r="AC549"/>
  <c r="AC548"/>
  <c r="AC547"/>
  <c r="AC546"/>
  <c r="AC545"/>
  <c r="AC543"/>
  <c r="AC542"/>
  <c r="AC541"/>
  <c r="AC540"/>
  <c r="AC539"/>
  <c r="AC537"/>
  <c r="AC536"/>
  <c r="AC535"/>
  <c r="AC532"/>
  <c r="AC531"/>
  <c r="AC530"/>
  <c r="AC528"/>
  <c r="AC527"/>
  <c r="AC526"/>
  <c r="AC525"/>
  <c r="AC523"/>
  <c r="AC522"/>
  <c r="AC520"/>
  <c r="AC519"/>
  <c r="AC518"/>
  <c r="AC517"/>
  <c r="AC516"/>
  <c r="AC515"/>
  <c r="AC514"/>
  <c r="AC512"/>
  <c r="AC511"/>
  <c r="AC509"/>
  <c r="AC508"/>
  <c r="AC506"/>
  <c r="AC504"/>
  <c r="AC503"/>
  <c r="AC502"/>
  <c r="AC500"/>
  <c r="AC499"/>
  <c r="AC498"/>
  <c r="AC497"/>
  <c r="AC496"/>
  <c r="AC495"/>
  <c r="AC494"/>
  <c r="AC492"/>
  <c r="AC491"/>
  <c r="AC489"/>
  <c r="AC488"/>
  <c r="AC486"/>
  <c r="AC485"/>
  <c r="AC483"/>
  <c r="AC482"/>
  <c r="AC480"/>
  <c r="AC478"/>
  <c r="AC477"/>
  <c r="AC476"/>
  <c r="AC474"/>
  <c r="AC473"/>
  <c r="AC471"/>
  <c r="AC470"/>
  <c r="AC469"/>
  <c r="AC468"/>
  <c r="AC466"/>
  <c r="AC465"/>
  <c r="AC464"/>
  <c r="AC461"/>
  <c r="AC460"/>
  <c r="AC459"/>
  <c r="AC458"/>
  <c r="AC457"/>
  <c r="AC454"/>
  <c r="AC453"/>
  <c r="AC451"/>
  <c r="AC450"/>
  <c r="AC449"/>
  <c r="AC448"/>
  <c r="AC446"/>
  <c r="AC445"/>
  <c r="AC442"/>
  <c r="AC440"/>
  <c r="AC439"/>
  <c r="AC438"/>
  <c r="AC437"/>
  <c r="AC434"/>
  <c r="AC433"/>
  <c r="AC432"/>
  <c r="AC431"/>
  <c r="AC430"/>
  <c r="AC429"/>
  <c r="AC428"/>
  <c r="AC427"/>
  <c r="AC426"/>
  <c r="AC425"/>
  <c r="AC424"/>
  <c r="AC423"/>
  <c r="AC422"/>
  <c r="AC421"/>
  <c r="AC417"/>
  <c r="AC416"/>
  <c r="AC410"/>
  <c r="AC409"/>
  <c r="AC408"/>
  <c r="AC406"/>
  <c r="AC405"/>
  <c r="AC403"/>
  <c r="AC402"/>
  <c r="AC401"/>
  <c r="AC400"/>
  <c r="AC399"/>
  <c r="AC398"/>
  <c r="AC397"/>
  <c r="AC396"/>
  <c r="AC395"/>
  <c r="AC394"/>
  <c r="AC393"/>
  <c r="AC390"/>
  <c r="AC389"/>
  <c r="AC385"/>
  <c r="AC384"/>
  <c r="AC383"/>
  <c r="AC382"/>
  <c r="AC381"/>
  <c r="AC380"/>
  <c r="AC379"/>
  <c r="AC378"/>
  <c r="AC377"/>
  <c r="AC376"/>
  <c r="AC375"/>
  <c r="AC374"/>
  <c r="AC373"/>
  <c r="AC372"/>
  <c r="AC371"/>
  <c r="AC370"/>
  <c r="AC369"/>
  <c r="AC364"/>
  <c r="AC363"/>
  <c r="AC362"/>
  <c r="AC361"/>
  <c r="AC360"/>
  <c r="AC359"/>
  <c r="AC358"/>
  <c r="AC357"/>
  <c r="AC356"/>
  <c r="AC355"/>
  <c r="AC354"/>
  <c r="AC353"/>
  <c r="AC352"/>
  <c r="AC351"/>
  <c r="AC350"/>
  <c r="AC346"/>
  <c r="AC345"/>
  <c r="AC344"/>
  <c r="AC343"/>
  <c r="AC342"/>
  <c r="AC341"/>
  <c r="AC340"/>
  <c r="AC339"/>
  <c r="AC338"/>
  <c r="AC337"/>
  <c r="AC571"/>
  <c r="AC335"/>
  <c r="AC334"/>
  <c r="AC333"/>
  <c r="AC330"/>
  <c r="AC328"/>
  <c r="AC326"/>
  <c r="AC325"/>
  <c r="AC322"/>
  <c r="AC321"/>
  <c r="AC320"/>
  <c r="AC317"/>
  <c r="AC316"/>
  <c r="AC315"/>
  <c r="AC314"/>
  <c r="AC313"/>
  <c r="AC312"/>
  <c r="AC311"/>
  <c r="AC310"/>
  <c r="AC307"/>
  <c r="AC306"/>
  <c r="AC305"/>
  <c r="AC304"/>
  <c r="AC303"/>
  <c r="AC302"/>
  <c r="AC301"/>
  <c r="AC300"/>
  <c r="AC298"/>
  <c r="AC297"/>
  <c r="AC295"/>
  <c r="AC294"/>
  <c r="AC293"/>
  <c r="AC289"/>
  <c r="AC288"/>
  <c r="AC287"/>
  <c r="AC285"/>
  <c r="AC284"/>
  <c r="AC283"/>
  <c r="AC281"/>
  <c r="AC280"/>
  <c r="AC277"/>
  <c r="AC276"/>
  <c r="AC275"/>
  <c r="AC273"/>
  <c r="AC272"/>
  <c r="AC269"/>
  <c r="AC268"/>
  <c r="AC267"/>
  <c r="AC266"/>
  <c r="AC265"/>
  <c r="AC336"/>
  <c r="AC260"/>
  <c r="AC256"/>
  <c r="AC254"/>
  <c r="AC252"/>
  <c r="AC249"/>
  <c r="AC247"/>
  <c r="AC246"/>
  <c r="AC245"/>
  <c r="AC244"/>
  <c r="AC243"/>
  <c r="AC242"/>
  <c r="AC241"/>
  <c r="AC240"/>
  <c r="AC239"/>
  <c r="AC264"/>
  <c r="AC237"/>
  <c r="AC235"/>
  <c r="AC234"/>
  <c r="AC233"/>
  <c r="AC232"/>
  <c r="AC231"/>
  <c r="AC229"/>
  <c r="AC228"/>
  <c r="AC226"/>
  <c r="AC225"/>
  <c r="AC224"/>
  <c r="AC223"/>
  <c r="AC222"/>
  <c r="AC220"/>
  <c r="AC219"/>
  <c r="AC218"/>
  <c r="AC217"/>
  <c r="AC216"/>
  <c r="AC214"/>
  <c r="AC213"/>
  <c r="AC212"/>
  <c r="AC211"/>
  <c r="AC210"/>
  <c r="AC209"/>
  <c r="AC207"/>
  <c r="AC206"/>
  <c r="AC205"/>
  <c r="AC204"/>
  <c r="AC203"/>
  <c r="AC202"/>
  <c r="AC201"/>
  <c r="AC199"/>
  <c r="AC198"/>
  <c r="AC197"/>
  <c r="AC196"/>
  <c r="AC195"/>
  <c r="AC194"/>
  <c r="AC192"/>
  <c r="AC191"/>
  <c r="AC190"/>
  <c r="AC189"/>
  <c r="AC238"/>
  <c r="AC187"/>
  <c r="AC186"/>
  <c r="AC185"/>
  <c r="AC184"/>
  <c r="AC183"/>
  <c r="AC182"/>
  <c r="AC181"/>
  <c r="AC179"/>
  <c r="AC178"/>
  <c r="AC177"/>
  <c r="AC176"/>
  <c r="AC175"/>
  <c r="AC172"/>
  <c r="AC171"/>
  <c r="AC170"/>
  <c r="AC168"/>
  <c r="AC167"/>
  <c r="AC166"/>
  <c r="AC165"/>
  <c r="AC163"/>
  <c r="AC162"/>
  <c r="AC161"/>
  <c r="AC160"/>
  <c r="AC159"/>
  <c r="AC158"/>
  <c r="AC157"/>
  <c r="AC156"/>
  <c r="AC155"/>
  <c r="AC154"/>
  <c r="AC152"/>
  <c r="AC151"/>
  <c r="AC150"/>
  <c r="AC149"/>
  <c r="AC148"/>
  <c r="AC147"/>
  <c r="AC146"/>
  <c r="AC145"/>
  <c r="AC143"/>
  <c r="AC142"/>
  <c r="AC141"/>
  <c r="AC140"/>
  <c r="AC139"/>
  <c r="AC138"/>
  <c r="AC137"/>
  <c r="AC136"/>
  <c r="AC135"/>
  <c r="AC133"/>
  <c r="AC132"/>
  <c r="AC131"/>
  <c r="AC130"/>
  <c r="AC128"/>
  <c r="AC127"/>
  <c r="AC125"/>
  <c r="AC124"/>
  <c r="AC123"/>
  <c r="AC121"/>
  <c r="AC120"/>
  <c r="AC119"/>
  <c r="AC118"/>
  <c r="AC117"/>
  <c r="AC116"/>
  <c r="AC115"/>
  <c r="AC114"/>
  <c r="AC112"/>
  <c r="AC111"/>
  <c r="AC110"/>
  <c r="AC109"/>
  <c r="AC108"/>
  <c r="AC107"/>
  <c r="AC106"/>
  <c r="AC105"/>
  <c r="AC104"/>
  <c r="AC103"/>
  <c r="AC102"/>
  <c r="AC100"/>
  <c r="AC99"/>
  <c r="AC97"/>
  <c r="AC96"/>
  <c r="AC94"/>
  <c r="AC93"/>
  <c r="AC92"/>
  <c r="AC91"/>
  <c r="AC90"/>
  <c r="AC89"/>
  <c r="AC87"/>
  <c r="AC188"/>
  <c r="AC85"/>
  <c r="AC84"/>
  <c r="AC83"/>
  <c r="AC82"/>
  <c r="AC80"/>
  <c r="AC78"/>
  <c r="AC77"/>
  <c r="AC76"/>
  <c r="AC75"/>
  <c r="AC74"/>
  <c r="AC73"/>
  <c r="AC72"/>
  <c r="AC69"/>
  <c r="AC68"/>
  <c r="AC66"/>
  <c r="AC65"/>
  <c r="AC64"/>
  <c r="AC62"/>
  <c r="AC61"/>
  <c r="AC60"/>
  <c r="AC59"/>
  <c r="AC58"/>
  <c r="AC57"/>
  <c r="AC56"/>
  <c r="AC55"/>
  <c r="AC52"/>
  <c r="AC50"/>
  <c r="AC48"/>
  <c r="AC46"/>
  <c r="AC44"/>
  <c r="AC43"/>
  <c r="AC42"/>
  <c r="AC41"/>
  <c r="AC40"/>
  <c r="AC39"/>
  <c r="AC38"/>
  <c r="AC37"/>
  <c r="AC36"/>
  <c r="AC86"/>
  <c r="AC33"/>
  <c r="AC32"/>
  <c r="AC31"/>
  <c r="AC30"/>
  <c r="AC29"/>
  <c r="AC28"/>
  <c r="AC27"/>
  <c r="AC26"/>
  <c r="AC25"/>
  <c r="AC24"/>
  <c r="AC23"/>
  <c r="AC21"/>
  <c r="AC20"/>
  <c r="AC19"/>
  <c r="AC18"/>
  <c r="AC17"/>
  <c r="AC16"/>
  <c r="AC15"/>
  <c r="AC14"/>
  <c r="AC13"/>
  <c r="AC12"/>
  <c r="AC11"/>
  <c r="AC10"/>
  <c r="AC9"/>
  <c r="AC8"/>
  <c r="AC7"/>
  <c r="AC34"/>
  <c r="Z653"/>
  <c r="Z652"/>
  <c r="Z651"/>
  <c r="Z650"/>
  <c r="Z649"/>
  <c r="Z648"/>
  <c r="Z655"/>
  <c r="Z628"/>
  <c r="Z627"/>
  <c r="Z626"/>
  <c r="Z623"/>
  <c r="Z622"/>
  <c r="Z621"/>
  <c r="Z620"/>
  <c r="Z619"/>
  <c r="Z618"/>
  <c r="Z617"/>
  <c r="Z616"/>
  <c r="Z615"/>
  <c r="Z614"/>
  <c r="Z612"/>
  <c r="Z611"/>
  <c r="Z610"/>
  <c r="Z606"/>
  <c r="Z605"/>
  <c r="Z604"/>
  <c r="Z602"/>
  <c r="Z601"/>
  <c r="Z600"/>
  <c r="Z599"/>
  <c r="Z595"/>
  <c r="Z629"/>
  <c r="Z593"/>
  <c r="Z592"/>
  <c r="Z591"/>
  <c r="Z590"/>
  <c r="Z587"/>
  <c r="Z586"/>
  <c r="Z585"/>
  <c r="Z584"/>
  <c r="Z583"/>
  <c r="Z582"/>
  <c r="Z581"/>
  <c r="Z580"/>
  <c r="Z579"/>
  <c r="Z578"/>
  <c r="Z577"/>
  <c r="Z576"/>
  <c r="Z575"/>
  <c r="Z574"/>
  <c r="Z573"/>
  <c r="Z572"/>
  <c r="Z594"/>
  <c r="Z570"/>
  <c r="Z569"/>
  <c r="Z567"/>
  <c r="Z565"/>
  <c r="Z564"/>
  <c r="Z562"/>
  <c r="Z560"/>
  <c r="Z559"/>
  <c r="Z558"/>
  <c r="Z556"/>
  <c r="Z555"/>
  <c r="Z553"/>
  <c r="Z552"/>
  <c r="Z551"/>
  <c r="Z549"/>
  <c r="Z548"/>
  <c r="Z547"/>
  <c r="Z546"/>
  <c r="Z545"/>
  <c r="Z543"/>
  <c r="Z542"/>
  <c r="Z541"/>
  <c r="Z540"/>
  <c r="Z539"/>
  <c r="Z537"/>
  <c r="Z536"/>
  <c r="Z535"/>
  <c r="Z532"/>
  <c r="Z531"/>
  <c r="Z530"/>
  <c r="Z528"/>
  <c r="Z527"/>
  <c r="Z526"/>
  <c r="Z525"/>
  <c r="Z523"/>
  <c r="Z522"/>
  <c r="Z520"/>
  <c r="Z519"/>
  <c r="Z518"/>
  <c r="Z517"/>
  <c r="Z516"/>
  <c r="Z515"/>
  <c r="Z514"/>
  <c r="Z512"/>
  <c r="Z511"/>
  <c r="Z509"/>
  <c r="Z508"/>
  <c r="Z506"/>
  <c r="Z504"/>
  <c r="Z503"/>
  <c r="Z502"/>
  <c r="Z500"/>
  <c r="Z499"/>
  <c r="Z498"/>
  <c r="Z497"/>
  <c r="Z496"/>
  <c r="Z495"/>
  <c r="Z494"/>
  <c r="Z492"/>
  <c r="Z491"/>
  <c r="Z489"/>
  <c r="Z488"/>
  <c r="Z486"/>
  <c r="Z485"/>
  <c r="Z483"/>
  <c r="Z482"/>
  <c r="Z480"/>
  <c r="Z478"/>
  <c r="Z477"/>
  <c r="Z476"/>
  <c r="Z474"/>
  <c r="Z473"/>
  <c r="Z471"/>
  <c r="Z470"/>
  <c r="Z469"/>
  <c r="Z468"/>
  <c r="Z466"/>
  <c r="Z465"/>
  <c r="Z464"/>
  <c r="Z461"/>
  <c r="Z460"/>
  <c r="Z459"/>
  <c r="Z458"/>
  <c r="Z457"/>
  <c r="Z454"/>
  <c r="Z453"/>
  <c r="Z451"/>
  <c r="Z450"/>
  <c r="Z449"/>
  <c r="Z448"/>
  <c r="Z446"/>
  <c r="Z445"/>
  <c r="Z442"/>
  <c r="Z440"/>
  <c r="Z439"/>
  <c r="Z438"/>
  <c r="Z437"/>
  <c r="Z434"/>
  <c r="Z433"/>
  <c r="Z432"/>
  <c r="Z431"/>
  <c r="Z430"/>
  <c r="Z429"/>
  <c r="Z428"/>
  <c r="Z427"/>
  <c r="Z426"/>
  <c r="Z425"/>
  <c r="Z424"/>
  <c r="Z423"/>
  <c r="Z422"/>
  <c r="Z421"/>
  <c r="Z417"/>
  <c r="Z416"/>
  <c r="Z410"/>
  <c r="Z409"/>
  <c r="Z408"/>
  <c r="Z406"/>
  <c r="Z405"/>
  <c r="Z403"/>
  <c r="Z402"/>
  <c r="Z401"/>
  <c r="Z400"/>
  <c r="Z399"/>
  <c r="Z398"/>
  <c r="Z397"/>
  <c r="Z396"/>
  <c r="Z395"/>
  <c r="Z394"/>
  <c r="Z393"/>
  <c r="Z390"/>
  <c r="Z389"/>
  <c r="Z385"/>
  <c r="Z384"/>
  <c r="Z383"/>
  <c r="Z382"/>
  <c r="Z381"/>
  <c r="Z380"/>
  <c r="Z379"/>
  <c r="Z378"/>
  <c r="Z377"/>
  <c r="Z376"/>
  <c r="Z375"/>
  <c r="Z374"/>
  <c r="Z373"/>
  <c r="Z372"/>
  <c r="Z371"/>
  <c r="Z370"/>
  <c r="Z369"/>
  <c r="Z364"/>
  <c r="Z363"/>
  <c r="Z362"/>
  <c r="Z361"/>
  <c r="Z360"/>
  <c r="Z359"/>
  <c r="Z358"/>
  <c r="Z357"/>
  <c r="Z356"/>
  <c r="Z355"/>
  <c r="Z354"/>
  <c r="Z353"/>
  <c r="Z352"/>
  <c r="Z351"/>
  <c r="Z350"/>
  <c r="Z346"/>
  <c r="Z345"/>
  <c r="Z344"/>
  <c r="Z343"/>
  <c r="Z342"/>
  <c r="Z341"/>
  <c r="Z340"/>
  <c r="Z339"/>
  <c r="Z338"/>
  <c r="Z337"/>
  <c r="Z571"/>
  <c r="Z335"/>
  <c r="Z334"/>
  <c r="Z333"/>
  <c r="Z330"/>
  <c r="Z328"/>
  <c r="Z326"/>
  <c r="Z325"/>
  <c r="Z322"/>
  <c r="Z321"/>
  <c r="Z320"/>
  <c r="Z317"/>
  <c r="Z316"/>
  <c r="Z315"/>
  <c r="Z314"/>
  <c r="Z313"/>
  <c r="Z312"/>
  <c r="Z311"/>
  <c r="Z310"/>
  <c r="Z307"/>
  <c r="Z306"/>
  <c r="Z305"/>
  <c r="Z304"/>
  <c r="Z303"/>
  <c r="Z302"/>
  <c r="Z301"/>
  <c r="Z300"/>
  <c r="Z298"/>
  <c r="Z297"/>
  <c r="Z295"/>
  <c r="Z294"/>
  <c r="Z293"/>
  <c r="Z289"/>
  <c r="Z288"/>
  <c r="Z287"/>
  <c r="Z285"/>
  <c r="Z284"/>
  <c r="Z283"/>
  <c r="Z281"/>
  <c r="Z280"/>
  <c r="Z277"/>
  <c r="Z276"/>
  <c r="Z275"/>
  <c r="Z273"/>
  <c r="Z272"/>
  <c r="Z269"/>
  <c r="Z268"/>
  <c r="Z267"/>
  <c r="Z266"/>
  <c r="Z265"/>
  <c r="Z336"/>
  <c r="Z260"/>
  <c r="Z256"/>
  <c r="Z254"/>
  <c r="Z252"/>
  <c r="Z249"/>
  <c r="Z247"/>
  <c r="Z246"/>
  <c r="Z245"/>
  <c r="Z244"/>
  <c r="Z243"/>
  <c r="Z242"/>
  <c r="Z241"/>
  <c r="Z240"/>
  <c r="Z239"/>
  <c r="Z264"/>
  <c r="Z237"/>
  <c r="Z235"/>
  <c r="Z234"/>
  <c r="Z233"/>
  <c r="Z232"/>
  <c r="Z231"/>
  <c r="Z229"/>
  <c r="Z228"/>
  <c r="Z226"/>
  <c r="Z225"/>
  <c r="Z224"/>
  <c r="Z223"/>
  <c r="Z222"/>
  <c r="Z220"/>
  <c r="Z219"/>
  <c r="Z218"/>
  <c r="Z217"/>
  <c r="Z216"/>
  <c r="Z214"/>
  <c r="Z213"/>
  <c r="Z212"/>
  <c r="Z211"/>
  <c r="Z210"/>
  <c r="Z209"/>
  <c r="Z207"/>
  <c r="Z206"/>
  <c r="Z205"/>
  <c r="Z204"/>
  <c r="Z203"/>
  <c r="Z202"/>
  <c r="Z201"/>
  <c r="Z199"/>
  <c r="Z198"/>
  <c r="Z197"/>
  <c r="Z196"/>
  <c r="Z195"/>
  <c r="Z194"/>
  <c r="Z192"/>
  <c r="Z191"/>
  <c r="Z190"/>
  <c r="Z189"/>
  <c r="Z238"/>
  <c r="Z187"/>
  <c r="Z186"/>
  <c r="Z185"/>
  <c r="Z184"/>
  <c r="Z183"/>
  <c r="Z182"/>
  <c r="Z181"/>
  <c r="Z179"/>
  <c r="Z178"/>
  <c r="Z177"/>
  <c r="Z176"/>
  <c r="Z175"/>
  <c r="Z172"/>
  <c r="Z171"/>
  <c r="Z170"/>
  <c r="Z168"/>
  <c r="Z167"/>
  <c r="Z166"/>
  <c r="Z165"/>
  <c r="Z163"/>
  <c r="Z162"/>
  <c r="Z161"/>
  <c r="Z160"/>
  <c r="Z159"/>
  <c r="Z158"/>
  <c r="Z157"/>
  <c r="Z156"/>
  <c r="Z155"/>
  <c r="Z154"/>
  <c r="Z152"/>
  <c r="Z151"/>
  <c r="Z150"/>
  <c r="Z149"/>
  <c r="Z148"/>
  <c r="Z147"/>
  <c r="Z146"/>
  <c r="Z145"/>
  <c r="Z143"/>
  <c r="Z142"/>
  <c r="Z141"/>
  <c r="Z140"/>
  <c r="Z139"/>
  <c r="Z138"/>
  <c r="Z137"/>
  <c r="Z136"/>
  <c r="Z135"/>
  <c r="Z133"/>
  <c r="Z132"/>
  <c r="Z131"/>
  <c r="Z130"/>
  <c r="Z128"/>
  <c r="Z127"/>
  <c r="Z125"/>
  <c r="Z124"/>
  <c r="Z123"/>
  <c r="Z121"/>
  <c r="Z120"/>
  <c r="Z119"/>
  <c r="Z118"/>
  <c r="Z117"/>
  <c r="Z116"/>
  <c r="Z115"/>
  <c r="Z114"/>
  <c r="Z112"/>
  <c r="Z111"/>
  <c r="Z110"/>
  <c r="Z109"/>
  <c r="Z108"/>
  <c r="Z107"/>
  <c r="Z106"/>
  <c r="Z105"/>
  <c r="Z104"/>
  <c r="Z103"/>
  <c r="Z102"/>
  <c r="Z100"/>
  <c r="Z99"/>
  <c r="Z97"/>
  <c r="Z96"/>
  <c r="Z94"/>
  <c r="Z93"/>
  <c r="Z92"/>
  <c r="Z91"/>
  <c r="Z90"/>
  <c r="Z89"/>
  <c r="Z87"/>
  <c r="Z188"/>
  <c r="Z85"/>
  <c r="Z84"/>
  <c r="Z83"/>
  <c r="Z82"/>
  <c r="Z80"/>
  <c r="Z78"/>
  <c r="Z77"/>
  <c r="Z76"/>
  <c r="Z75"/>
  <c r="Z74"/>
  <c r="Z73"/>
  <c r="Z72"/>
  <c r="Z69"/>
  <c r="Z68"/>
  <c r="Z66"/>
  <c r="Z65"/>
  <c r="Z64"/>
  <c r="Z62"/>
  <c r="Z61"/>
  <c r="Z60"/>
  <c r="Z59"/>
  <c r="Z58"/>
  <c r="Z57"/>
  <c r="Z56"/>
  <c r="Z55"/>
  <c r="Z52"/>
  <c r="Z50"/>
  <c r="Z48"/>
  <c r="Z46"/>
  <c r="Z44"/>
  <c r="Z43"/>
  <c r="Z42"/>
  <c r="Z41"/>
  <c r="Z40"/>
  <c r="Z39"/>
  <c r="Z38"/>
  <c r="Z37"/>
  <c r="Z36"/>
  <c r="Z86"/>
  <c r="Z33"/>
  <c r="Z32"/>
  <c r="Z31"/>
  <c r="Z30"/>
  <c r="Z29"/>
  <c r="Z28"/>
  <c r="Z27"/>
  <c r="Z26"/>
  <c r="Z25"/>
  <c r="Z24"/>
  <c r="Z23"/>
  <c r="Z21"/>
  <c r="Z20"/>
  <c r="Z19"/>
  <c r="Z18"/>
  <c r="Z17"/>
  <c r="Z16"/>
  <c r="Z15"/>
  <c r="Z14"/>
  <c r="Z13"/>
  <c r="Z12"/>
  <c r="Z11"/>
  <c r="Z10"/>
  <c r="Z9"/>
  <c r="Z8"/>
  <c r="U654"/>
  <c r="U647"/>
  <c r="U646"/>
  <c r="U645"/>
  <c r="U644"/>
  <c r="U643"/>
  <c r="U642"/>
  <c r="U641"/>
  <c r="U640"/>
  <c r="U639"/>
  <c r="U638"/>
  <c r="U637"/>
  <c r="U636"/>
  <c r="U635"/>
  <c r="U634"/>
  <c r="U655"/>
  <c r="U625"/>
  <c r="U624"/>
  <c r="U613"/>
  <c r="U609"/>
  <c r="U608"/>
  <c r="U607"/>
  <c r="U603"/>
  <c r="U598"/>
  <c r="U597"/>
  <c r="U596"/>
  <c r="U589"/>
  <c r="U588"/>
  <c r="U568"/>
  <c r="U566"/>
  <c r="U563"/>
  <c r="U561"/>
  <c r="U557"/>
  <c r="U554"/>
  <c r="U550"/>
  <c r="U544"/>
  <c r="U538"/>
  <c r="U534"/>
  <c r="U533"/>
  <c r="U529"/>
  <c r="U524"/>
  <c r="U521"/>
  <c r="U513"/>
  <c r="U510"/>
  <c r="U507"/>
  <c r="U505"/>
  <c r="U501"/>
  <c r="U493"/>
  <c r="U490"/>
  <c r="U487"/>
  <c r="U484"/>
  <c r="U481"/>
  <c r="U479"/>
  <c r="U475"/>
  <c r="U472"/>
  <c r="U467"/>
  <c r="U463"/>
  <c r="U462"/>
  <c r="U456"/>
  <c r="U455"/>
  <c r="U452"/>
  <c r="U447"/>
  <c r="U444"/>
  <c r="U443"/>
  <c r="U441"/>
  <c r="U436"/>
  <c r="U435"/>
  <c r="U420"/>
  <c r="U419"/>
  <c r="U418"/>
  <c r="U415"/>
  <c r="U414"/>
  <c r="U413"/>
  <c r="U412"/>
  <c r="U411"/>
  <c r="U407"/>
  <c r="U404"/>
  <c r="U392"/>
  <c r="U391"/>
  <c r="U388"/>
  <c r="U387"/>
  <c r="U386"/>
  <c r="U368"/>
  <c r="U367"/>
  <c r="U366"/>
  <c r="U365"/>
  <c r="U349"/>
  <c r="U348"/>
  <c r="U347"/>
  <c r="U332"/>
  <c r="U331"/>
  <c r="U329"/>
  <c r="U327"/>
  <c r="U324"/>
  <c r="U323"/>
  <c r="U319"/>
  <c r="U318"/>
  <c r="U309"/>
  <c r="U308"/>
  <c r="U299"/>
  <c r="U296"/>
  <c r="U292"/>
  <c r="U291"/>
  <c r="U290"/>
  <c r="U286"/>
  <c r="U282"/>
  <c r="U279"/>
  <c r="U278"/>
  <c r="U274"/>
  <c r="U271"/>
  <c r="U270"/>
  <c r="U263"/>
  <c r="U262"/>
  <c r="U261"/>
  <c r="U259"/>
  <c r="U258"/>
  <c r="U257"/>
  <c r="U255"/>
  <c r="U253"/>
  <c r="U251"/>
  <c r="U250"/>
  <c r="U248"/>
  <c r="U236"/>
  <c r="U230"/>
  <c r="U227"/>
  <c r="U221"/>
  <c r="U215"/>
  <c r="U208"/>
  <c r="U200"/>
  <c r="U193"/>
  <c r="U180"/>
  <c r="U174"/>
  <c r="U173"/>
  <c r="U169"/>
  <c r="U164"/>
  <c r="U153"/>
  <c r="U144"/>
  <c r="U134"/>
  <c r="U129"/>
  <c r="U126"/>
  <c r="U122"/>
  <c r="U113"/>
  <c r="U101"/>
  <c r="U98"/>
  <c r="U95"/>
  <c r="U88"/>
  <c r="U81"/>
  <c r="U79"/>
  <c r="U71"/>
  <c r="U70"/>
  <c r="U67"/>
  <c r="U63"/>
  <c r="U54"/>
  <c r="U53"/>
  <c r="U51"/>
  <c r="U49"/>
  <c r="U47"/>
  <c r="U45"/>
  <c r="U35"/>
  <c r="U86"/>
  <c r="U22"/>
  <c r="U653"/>
  <c r="U652"/>
  <c r="U651"/>
  <c r="U650"/>
  <c r="U649"/>
  <c r="U648"/>
  <c r="U628"/>
  <c r="U627"/>
  <c r="U626"/>
  <c r="U623"/>
  <c r="U622"/>
  <c r="U621"/>
  <c r="U620"/>
  <c r="U619"/>
  <c r="U618"/>
  <c r="U617"/>
  <c r="U616"/>
  <c r="U615"/>
  <c r="U614"/>
  <c r="U612"/>
  <c r="U611"/>
  <c r="U610"/>
  <c r="U606"/>
  <c r="U605"/>
  <c r="U604"/>
  <c r="U602"/>
  <c r="U601"/>
  <c r="U600"/>
  <c r="U599"/>
  <c r="U595"/>
  <c r="U629"/>
  <c r="U593"/>
  <c r="U592"/>
  <c r="U591"/>
  <c r="U590"/>
  <c r="U587"/>
  <c r="U586"/>
  <c r="U585"/>
  <c r="U584"/>
  <c r="U583"/>
  <c r="U582"/>
  <c r="U581"/>
  <c r="U580"/>
  <c r="U579"/>
  <c r="U578"/>
  <c r="U577"/>
  <c r="U576"/>
  <c r="U575"/>
  <c r="U574"/>
  <c r="U573"/>
  <c r="U572"/>
  <c r="U594"/>
  <c r="U570"/>
  <c r="U569"/>
  <c r="U567"/>
  <c r="U565"/>
  <c r="U564"/>
  <c r="U562"/>
  <c r="U560"/>
  <c r="U559"/>
  <c r="U558"/>
  <c r="U556"/>
  <c r="U555"/>
  <c r="U553"/>
  <c r="U552"/>
  <c r="U551"/>
  <c r="U549"/>
  <c r="U548"/>
  <c r="U547"/>
  <c r="U546"/>
  <c r="U545"/>
  <c r="U543"/>
  <c r="U542"/>
  <c r="U541"/>
  <c r="U540"/>
  <c r="U539"/>
  <c r="U537"/>
  <c r="U536"/>
  <c r="U535"/>
  <c r="U532"/>
  <c r="U531"/>
  <c r="U530"/>
  <c r="U528"/>
  <c r="U527"/>
  <c r="U526"/>
  <c r="U525"/>
  <c r="U523"/>
  <c r="U522"/>
  <c r="U520"/>
  <c r="U519"/>
  <c r="U518"/>
  <c r="U517"/>
  <c r="U516"/>
  <c r="U515"/>
  <c r="U514"/>
  <c r="U512"/>
  <c r="U511"/>
  <c r="U509"/>
  <c r="U508"/>
  <c r="U506"/>
  <c r="U504"/>
  <c r="U503"/>
  <c r="U502"/>
  <c r="U500"/>
  <c r="U499"/>
  <c r="U498"/>
  <c r="U497"/>
  <c r="U496"/>
  <c r="U495"/>
  <c r="U494"/>
  <c r="U492"/>
  <c r="U491"/>
  <c r="U489"/>
  <c r="U488"/>
  <c r="U486"/>
  <c r="U485"/>
  <c r="U483"/>
  <c r="U482"/>
  <c r="U480"/>
  <c r="U478"/>
  <c r="U477"/>
  <c r="U476"/>
  <c r="U474"/>
  <c r="U473"/>
  <c r="U471"/>
  <c r="U470"/>
  <c r="U469"/>
  <c r="U468"/>
  <c r="U466"/>
  <c r="U465"/>
  <c r="U464"/>
  <c r="U461"/>
  <c r="U460"/>
  <c r="U459"/>
  <c r="U458"/>
  <c r="U457"/>
  <c r="U454"/>
  <c r="U453"/>
  <c r="U451"/>
  <c r="U450"/>
  <c r="U449"/>
  <c r="U448"/>
  <c r="U446"/>
  <c r="U445"/>
  <c r="U442"/>
  <c r="U440"/>
  <c r="U439"/>
  <c r="U438"/>
  <c r="U437"/>
  <c r="U434"/>
  <c r="U433"/>
  <c r="U432"/>
  <c r="U431"/>
  <c r="U430"/>
  <c r="U429"/>
  <c r="U428"/>
  <c r="U427"/>
  <c r="U426"/>
  <c r="U425"/>
  <c r="U424"/>
  <c r="U423"/>
  <c r="U422"/>
  <c r="U421"/>
  <c r="U417"/>
  <c r="U416"/>
  <c r="U410"/>
  <c r="U409"/>
  <c r="U408"/>
  <c r="U406"/>
  <c r="U405"/>
  <c r="U403"/>
  <c r="U402"/>
  <c r="U401"/>
  <c r="U400"/>
  <c r="U399"/>
  <c r="U398"/>
  <c r="U397"/>
  <c r="U396"/>
  <c r="U395"/>
  <c r="U394"/>
  <c r="U393"/>
  <c r="U390"/>
  <c r="U389"/>
  <c r="U385"/>
  <c r="U384"/>
  <c r="U383"/>
  <c r="U382"/>
  <c r="U381"/>
  <c r="U380"/>
  <c r="U379"/>
  <c r="U378"/>
  <c r="U377"/>
  <c r="U376"/>
  <c r="U375"/>
  <c r="U374"/>
  <c r="U373"/>
  <c r="U372"/>
  <c r="U371"/>
  <c r="U370"/>
  <c r="U369"/>
  <c r="U364"/>
  <c r="U363"/>
  <c r="U362"/>
  <c r="U361"/>
  <c r="U360"/>
  <c r="U359"/>
  <c r="U358"/>
  <c r="U357"/>
  <c r="U356"/>
  <c r="U355"/>
  <c r="U354"/>
  <c r="U353"/>
  <c r="U352"/>
  <c r="U351"/>
  <c r="U350"/>
  <c r="U346"/>
  <c r="U345"/>
  <c r="U344"/>
  <c r="U343"/>
  <c r="U342"/>
  <c r="U341"/>
  <c r="U340"/>
  <c r="U339"/>
  <c r="U338"/>
  <c r="U337"/>
  <c r="U571"/>
  <c r="U335"/>
  <c r="U334"/>
  <c r="U333"/>
  <c r="U330"/>
  <c r="U328"/>
  <c r="U326"/>
  <c r="U325"/>
  <c r="U322"/>
  <c r="U321"/>
  <c r="U320"/>
  <c r="U317"/>
  <c r="U316"/>
  <c r="U315"/>
  <c r="U314"/>
  <c r="U313"/>
  <c r="U312"/>
  <c r="U311"/>
  <c r="U310"/>
  <c r="U307"/>
  <c r="U306"/>
  <c r="U305"/>
  <c r="U304"/>
  <c r="U303"/>
  <c r="U302"/>
  <c r="U301"/>
  <c r="U300"/>
  <c r="U298"/>
  <c r="U297"/>
  <c r="U295"/>
  <c r="U294"/>
  <c r="U293"/>
  <c r="U289"/>
  <c r="U288"/>
  <c r="U287"/>
  <c r="U285"/>
  <c r="U284"/>
  <c r="U283"/>
  <c r="U281"/>
  <c r="U280"/>
  <c r="U277"/>
  <c r="U276"/>
  <c r="U275"/>
  <c r="U273"/>
  <c r="U272"/>
  <c r="U269"/>
  <c r="U268"/>
  <c r="U267"/>
  <c r="U266"/>
  <c r="U265"/>
  <c r="U336"/>
  <c r="U260"/>
  <c r="U256"/>
  <c r="U254"/>
  <c r="U252"/>
  <c r="U249"/>
  <c r="U247"/>
  <c r="U246"/>
  <c r="U245"/>
  <c r="U244"/>
  <c r="U243"/>
  <c r="U242"/>
  <c r="U241"/>
  <c r="U240"/>
  <c r="U239"/>
  <c r="U264"/>
  <c r="U237"/>
  <c r="U235"/>
  <c r="U234"/>
  <c r="U233"/>
  <c r="U232"/>
  <c r="U231"/>
  <c r="U229"/>
  <c r="U228"/>
  <c r="U226"/>
  <c r="U225"/>
  <c r="U224"/>
  <c r="U223"/>
  <c r="U222"/>
  <c r="U220"/>
  <c r="U219"/>
  <c r="U218"/>
  <c r="U217"/>
  <c r="U216"/>
  <c r="U214"/>
  <c r="U213"/>
  <c r="U212"/>
  <c r="U211"/>
  <c r="U210"/>
  <c r="U209"/>
  <c r="U207"/>
  <c r="U206"/>
  <c r="U205"/>
  <c r="U204"/>
  <c r="U203"/>
  <c r="U202"/>
  <c r="U201"/>
  <c r="U199"/>
  <c r="U198"/>
  <c r="U197"/>
  <c r="U196"/>
  <c r="U195"/>
  <c r="U194"/>
  <c r="U192"/>
  <c r="U191"/>
  <c r="U190"/>
  <c r="U189"/>
  <c r="U238"/>
  <c r="U187"/>
  <c r="U186"/>
  <c r="U185"/>
  <c r="U184"/>
  <c r="U183"/>
  <c r="U182"/>
  <c r="U181"/>
  <c r="U179"/>
  <c r="U178"/>
  <c r="U177"/>
  <c r="U176"/>
  <c r="U175"/>
  <c r="U172"/>
  <c r="U171"/>
  <c r="U170"/>
  <c r="U168"/>
  <c r="U167"/>
  <c r="U166"/>
  <c r="U165"/>
  <c r="U163"/>
  <c r="U162"/>
  <c r="U161"/>
  <c r="U160"/>
  <c r="U159"/>
  <c r="U158"/>
  <c r="U157"/>
  <c r="U156"/>
  <c r="U155"/>
  <c r="U154"/>
  <c r="U152"/>
  <c r="U151"/>
  <c r="U150"/>
  <c r="U149"/>
  <c r="U148"/>
  <c r="U147"/>
  <c r="U146"/>
  <c r="U145"/>
  <c r="U143"/>
  <c r="U142"/>
  <c r="U141"/>
  <c r="U140"/>
  <c r="U139"/>
  <c r="U138"/>
  <c r="U137"/>
  <c r="U136"/>
  <c r="U135"/>
  <c r="U133"/>
  <c r="U132"/>
  <c r="U131"/>
  <c r="U130"/>
  <c r="U128"/>
  <c r="U127"/>
  <c r="U125"/>
  <c r="U124"/>
  <c r="U123"/>
  <c r="U121"/>
  <c r="U120"/>
  <c r="U119"/>
  <c r="U118"/>
  <c r="U117"/>
  <c r="U116"/>
  <c r="U115"/>
  <c r="U114"/>
  <c r="U112"/>
  <c r="U111"/>
  <c r="U110"/>
  <c r="U109"/>
  <c r="U108"/>
  <c r="U107"/>
  <c r="U106"/>
  <c r="U105"/>
  <c r="U104"/>
  <c r="U103"/>
  <c r="U102"/>
  <c r="U100"/>
  <c r="U99"/>
  <c r="U97"/>
  <c r="U96"/>
  <c r="U94"/>
  <c r="U93"/>
  <c r="U92"/>
  <c r="U91"/>
  <c r="U90"/>
  <c r="U89"/>
  <c r="U87"/>
  <c r="U188"/>
  <c r="U85"/>
  <c r="U84"/>
  <c r="U83"/>
  <c r="U82"/>
  <c r="U80"/>
  <c r="U78"/>
  <c r="U77"/>
  <c r="U76"/>
  <c r="U75"/>
  <c r="U74"/>
  <c r="U73"/>
  <c r="U72"/>
  <c r="U69"/>
  <c r="U68"/>
  <c r="U66"/>
  <c r="U65"/>
  <c r="U64"/>
  <c r="U62"/>
  <c r="U61"/>
  <c r="U60"/>
  <c r="U59"/>
  <c r="U58"/>
  <c r="U57"/>
  <c r="U56"/>
  <c r="U55"/>
  <c r="U52"/>
  <c r="U50"/>
  <c r="U48"/>
  <c r="U46"/>
  <c r="U44"/>
  <c r="U43"/>
  <c r="U42"/>
  <c r="U41"/>
  <c r="U40"/>
  <c r="U39"/>
  <c r="U38"/>
  <c r="U37"/>
  <c r="U36"/>
  <c r="U33"/>
  <c r="U32"/>
  <c r="U31"/>
  <c r="U30"/>
  <c r="U29"/>
  <c r="U28"/>
  <c r="U27"/>
  <c r="U26"/>
  <c r="U25"/>
  <c r="U24"/>
  <c r="U23"/>
  <c r="U21"/>
  <c r="U20"/>
  <c r="U19"/>
  <c r="U18"/>
  <c r="U17"/>
  <c r="U16"/>
  <c r="U15"/>
  <c r="U14"/>
  <c r="U13"/>
  <c r="U12"/>
  <c r="U11"/>
  <c r="U10"/>
  <c r="U9"/>
  <c r="U8"/>
  <c r="U7"/>
  <c r="U34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7"/>
  <c r="U657"/>
  <c r="AC631"/>
  <c r="AC657"/>
  <c r="P657"/>
  <c r="Y657"/>
  <c r="V657"/>
  <c r="R657"/>
  <c r="U631"/>
  <c r="AA657"/>
  <c r="S657"/>
  <c r="AB657"/>
  <c r="X657"/>
  <c r="Z7"/>
  <c r="Z34"/>
  <c r="Z631"/>
  <c r="Z657"/>
</calcChain>
</file>

<file path=xl/sharedStrings.xml><?xml version="1.0" encoding="utf-8"?>
<sst xmlns="http://schemas.openxmlformats.org/spreadsheetml/2006/main" count="8939" uniqueCount="1559">
  <si>
    <t>2.0000.935010-002</t>
  </si>
  <si>
    <t>0</t>
  </si>
  <si>
    <t>0000</t>
  </si>
  <si>
    <t>9350</t>
  </si>
  <si>
    <t>002</t>
  </si>
  <si>
    <t>Jahresansätze</t>
  </si>
  <si>
    <t>geringwertige Wirtschafts-</t>
  </si>
  <si>
    <t>güter</t>
  </si>
  <si>
    <t>00700</t>
  </si>
  <si>
    <t/>
  </si>
  <si>
    <t>0DP</t>
  </si>
  <si>
    <t>D3</t>
  </si>
  <si>
    <t>010</t>
  </si>
  <si>
    <t>0010</t>
  </si>
  <si>
    <t>2.0000.935200-002</t>
  </si>
  <si>
    <t>9352</t>
  </si>
  <si>
    <t>Ausstattung, Einrichtung</t>
  </si>
  <si>
    <t>0SP</t>
  </si>
  <si>
    <t>2.0010.935010-002</t>
  </si>
  <si>
    <t>2.0010.935200-002</t>
  </si>
  <si>
    <t>2.0030.935010-002</t>
  </si>
  <si>
    <t>0030</t>
  </si>
  <si>
    <t>2.0030.935200-002</t>
  </si>
  <si>
    <t>2.0200.935100-002</t>
  </si>
  <si>
    <t>0200</t>
  </si>
  <si>
    <t>9351</t>
  </si>
  <si>
    <t>Geräte, Maschinen</t>
  </si>
  <si>
    <t>00300</t>
  </si>
  <si>
    <t>0ZP</t>
  </si>
  <si>
    <t>13</t>
  </si>
  <si>
    <t>1130</t>
  </si>
  <si>
    <t>2.0210.935010-002</t>
  </si>
  <si>
    <t>0210</t>
  </si>
  <si>
    <t>2.0210.935810-002</t>
  </si>
  <si>
    <t>9358</t>
  </si>
  <si>
    <t>Hardware</t>
  </si>
  <si>
    <t>GD2.0210-002</t>
  </si>
  <si>
    <t>0WP</t>
  </si>
  <si>
    <t>2.0210.935900-002</t>
  </si>
  <si>
    <t>9359</t>
  </si>
  <si>
    <t>Software</t>
  </si>
  <si>
    <t>2.0210.945000-002</t>
  </si>
  <si>
    <t>9450</t>
  </si>
  <si>
    <t>Technische Anlagen</t>
  </si>
  <si>
    <t>E8</t>
  </si>
  <si>
    <t>2.0220.935200-002</t>
  </si>
  <si>
    <t>0220</t>
  </si>
  <si>
    <t>00200</t>
  </si>
  <si>
    <t>0OP</t>
  </si>
  <si>
    <t>11</t>
  </si>
  <si>
    <t>1110</t>
  </si>
  <si>
    <t>2.0230.935200-002</t>
  </si>
  <si>
    <t>0230</t>
  </si>
  <si>
    <t>00400</t>
  </si>
  <si>
    <t>30</t>
  </si>
  <si>
    <t>1300</t>
  </si>
  <si>
    <t>2.0240.935510-002</t>
  </si>
  <si>
    <t>0240</t>
  </si>
  <si>
    <t>9355</t>
  </si>
  <si>
    <t>Sonstige vermögenswirksame</t>
  </si>
  <si>
    <t>Beschaffungen</t>
  </si>
  <si>
    <t>2.0241.935010-002</t>
  </si>
  <si>
    <t>0241</t>
  </si>
  <si>
    <t>2.0291.361000-002</t>
  </si>
  <si>
    <t>0291</t>
  </si>
  <si>
    <t>3610</t>
  </si>
  <si>
    <t>11000</t>
  </si>
  <si>
    <t>1OG</t>
  </si>
  <si>
    <t>G3</t>
  </si>
  <si>
    <t>2.0291.935200-002</t>
  </si>
  <si>
    <t>0OG</t>
  </si>
  <si>
    <t>2.0291.935810-002</t>
  </si>
  <si>
    <t>2.0300.935200-002</t>
  </si>
  <si>
    <t>0300</t>
  </si>
  <si>
    <t>11100</t>
  </si>
  <si>
    <t>GD2.0300-002</t>
  </si>
  <si>
    <t>20</t>
  </si>
  <si>
    <t>1200</t>
  </si>
  <si>
    <t>2.0300.935800-002</t>
  </si>
  <si>
    <t>Büromaschinen</t>
  </si>
  <si>
    <t>2.0350.935300-002</t>
  </si>
  <si>
    <t>0350</t>
  </si>
  <si>
    <t>9353</t>
  </si>
  <si>
    <t>Fahrzeuge</t>
  </si>
  <si>
    <t>08300</t>
  </si>
  <si>
    <t>ODP</t>
  </si>
  <si>
    <t>23</t>
  </si>
  <si>
    <t>5230</t>
  </si>
  <si>
    <t>2.0360.935200-002</t>
  </si>
  <si>
    <t>0360</t>
  </si>
  <si>
    <t>2.0610.935010-002</t>
  </si>
  <si>
    <t>0610</t>
  </si>
  <si>
    <t>2.0610.935200-002</t>
  </si>
  <si>
    <t>2.0810.935010-002</t>
  </si>
  <si>
    <t>0810</t>
  </si>
  <si>
    <t>2.0830.935100-002</t>
  </si>
  <si>
    <t>0830</t>
  </si>
  <si>
    <t>GD2.0830-002</t>
  </si>
  <si>
    <t>53</t>
  </si>
  <si>
    <t>5530</t>
  </si>
  <si>
    <t>2.0830.935200-002</t>
  </si>
  <si>
    <t>2.1100.345000-002</t>
  </si>
  <si>
    <t>1</t>
  </si>
  <si>
    <t>1100</t>
  </si>
  <si>
    <t>3450</t>
  </si>
  <si>
    <t>Verkauf beweglicher Sachen</t>
  </si>
  <si>
    <t>des Anlagevermögens</t>
  </si>
  <si>
    <t>01000</t>
  </si>
  <si>
    <t>0DY</t>
  </si>
  <si>
    <t>E1</t>
  </si>
  <si>
    <t>32</t>
  </si>
  <si>
    <t>3320</t>
  </si>
  <si>
    <t>2.1100.935010-002</t>
  </si>
  <si>
    <t>2.1100.935100-002</t>
  </si>
  <si>
    <t>GD2.1100-002</t>
  </si>
  <si>
    <t>2.1100.935200-002</t>
  </si>
  <si>
    <t>2.1100.935100-003</t>
  </si>
  <si>
    <t>003</t>
  </si>
  <si>
    <t>Überwachung des fließenden Verkehrs</t>
  </si>
  <si>
    <t>0DX</t>
  </si>
  <si>
    <t>2.1100.950000-003</t>
  </si>
  <si>
    <t>9500</t>
  </si>
  <si>
    <t>Tiefbau</t>
  </si>
  <si>
    <t>08600</t>
  </si>
  <si>
    <t>E7</t>
  </si>
  <si>
    <t>2.1100.985100-004</t>
  </si>
  <si>
    <t>9851</t>
  </si>
  <si>
    <t>004</t>
  </si>
  <si>
    <t>Umsetzung Relaisstation</t>
  </si>
  <si>
    <t>Invest.-zuschuss an ZGM -</t>
  </si>
  <si>
    <t>Bauleistungen</t>
  </si>
  <si>
    <t>G8</t>
  </si>
  <si>
    <t>2.1103.935010-002</t>
  </si>
  <si>
    <t>1103</t>
  </si>
  <si>
    <t>05000</t>
  </si>
  <si>
    <t>3530</t>
  </si>
  <si>
    <t>2.1104.935010-002</t>
  </si>
  <si>
    <t>1104</t>
  </si>
  <si>
    <t>2660</t>
  </si>
  <si>
    <t>2.1104.935100-002</t>
  </si>
  <si>
    <t>2.1200.340200-002</t>
  </si>
  <si>
    <t>3402</t>
  </si>
  <si>
    <t>Ersatzleistungen für Schäden</t>
  </si>
  <si>
    <t>in Natur und Landschaft</t>
  </si>
  <si>
    <t>10000</t>
  </si>
  <si>
    <t>31</t>
  </si>
  <si>
    <t>3310</t>
  </si>
  <si>
    <t>2.1200.935100-002</t>
  </si>
  <si>
    <t>2.1200.361000-005</t>
  </si>
  <si>
    <t>005</t>
  </si>
  <si>
    <t>Gefahrenabwehrmaßnahme Hufeisensee</t>
  </si>
  <si>
    <t>5DO</t>
  </si>
  <si>
    <t>2.1200.952000-005</t>
  </si>
  <si>
    <t>9520</t>
  </si>
  <si>
    <t>Umbau und Verbesserung</t>
  </si>
  <si>
    <t>0DO</t>
  </si>
  <si>
    <t>2.1200.361000-007</t>
  </si>
  <si>
    <t>007</t>
  </si>
  <si>
    <t>Gefahrenabwehrmaßnahme ehem. Tagebau</t>
  </si>
  <si>
    <t>5D0</t>
  </si>
  <si>
    <t>2.1200.952000-007</t>
  </si>
  <si>
    <t>0D0</t>
  </si>
  <si>
    <t>2.1200.361000-008</t>
  </si>
  <si>
    <t>008</t>
  </si>
  <si>
    <t>Gefahrenabwehrmaßnahme Altbergbaurestlöcher</t>
  </si>
  <si>
    <t>2.1200.952000-008</t>
  </si>
  <si>
    <t>2.1300.345000-002</t>
  </si>
  <si>
    <t>01100</t>
  </si>
  <si>
    <t>37</t>
  </si>
  <si>
    <t>3370</t>
  </si>
  <si>
    <t>2.1300.361000-002</t>
  </si>
  <si>
    <t>4DI</t>
  </si>
  <si>
    <t>2.1300.935010-002</t>
  </si>
  <si>
    <t>2.1300.935100-002</t>
  </si>
  <si>
    <t>GD2.1300-002</t>
  </si>
  <si>
    <t>2.1300.935200-002</t>
  </si>
  <si>
    <t>2.1300.935300-002</t>
  </si>
  <si>
    <t>0DI</t>
  </si>
  <si>
    <t>2.1300.935400-002</t>
  </si>
  <si>
    <t>9354</t>
  </si>
  <si>
    <t>Lehr-, Lern- und</t>
  </si>
  <si>
    <t>Unterrichtsmittel</t>
  </si>
  <si>
    <t>2.1300.935600-002</t>
  </si>
  <si>
    <t>9356</t>
  </si>
  <si>
    <t>Sport- und Spielgeräte</t>
  </si>
  <si>
    <t>2.1300.935700-002</t>
  </si>
  <si>
    <t>9357</t>
  </si>
  <si>
    <t>Wirtschaftsausstattung</t>
  </si>
  <si>
    <t>2.1300.935710-002</t>
  </si>
  <si>
    <t>Reinigungsgeräte, -maschinen</t>
  </si>
  <si>
    <t>2.1300.361000-004</t>
  </si>
  <si>
    <t>Liebenauer Straße (Südwache)</t>
  </si>
  <si>
    <t>4DX</t>
  </si>
  <si>
    <t>2.1300.985100-004</t>
  </si>
  <si>
    <t>GD2.1300-004</t>
  </si>
  <si>
    <t>0BW</t>
  </si>
  <si>
    <t>2.1300.985200-004</t>
  </si>
  <si>
    <t>9852</t>
  </si>
  <si>
    <t>Planungsleistungen</t>
  </si>
  <si>
    <t>61</t>
  </si>
  <si>
    <t>2610</t>
  </si>
  <si>
    <t>2.1300.935100-006</t>
  </si>
  <si>
    <t>006</t>
  </si>
  <si>
    <t>Digit. Sprach-, Daten-, Alarmierungsfunk</t>
  </si>
  <si>
    <t>2.1300.361030-013</t>
  </si>
  <si>
    <t>013</t>
  </si>
  <si>
    <t>Liebenauer Straße (Südwache) - Anbau</t>
  </si>
  <si>
    <t>Zuweisungen vom Land -</t>
  </si>
  <si>
    <t>Einnahmen KP II</t>
  </si>
  <si>
    <t>2.1300.985100-013</t>
  </si>
  <si>
    <t>G9</t>
  </si>
  <si>
    <t>2.1300.985200-013</t>
  </si>
  <si>
    <t>Planung</t>
  </si>
  <si>
    <t>2.1310.345000-002</t>
  </si>
  <si>
    <t>1310</t>
  </si>
  <si>
    <t>2.1310.361000-002</t>
  </si>
  <si>
    <t>2.1310.935010-002</t>
  </si>
  <si>
    <t>2.1310.935100-002</t>
  </si>
  <si>
    <t>GD2.1310-002</t>
  </si>
  <si>
    <t>2.1310.935200-002</t>
  </si>
  <si>
    <t>2.1310.935300-002</t>
  </si>
  <si>
    <t>2.1310.935700-002</t>
  </si>
  <si>
    <t>2.1400.935010-002</t>
  </si>
  <si>
    <t>1400</t>
  </si>
  <si>
    <t>2.1400.935000-003</t>
  </si>
  <si>
    <t>Abrollbehälter</t>
  </si>
  <si>
    <t>Erwerb beweglicher Sachen</t>
  </si>
  <si>
    <t>2.1400.361030-005</t>
  </si>
  <si>
    <t>Gerätewagen Nachschub</t>
  </si>
  <si>
    <t>2.1400.935300-005</t>
  </si>
  <si>
    <t>2.1600.345000-002</t>
  </si>
  <si>
    <t>1600</t>
  </si>
  <si>
    <t>2.1600.935010-002</t>
  </si>
  <si>
    <t>2.1600.935100-002</t>
  </si>
  <si>
    <t>GD2.1600-002</t>
  </si>
  <si>
    <t>2.1600.935200-002</t>
  </si>
  <si>
    <t>2.1600.935300-002</t>
  </si>
  <si>
    <t>2.2000.935010-002</t>
  </si>
  <si>
    <t>2</t>
  </si>
  <si>
    <t>2000</t>
  </si>
  <si>
    <t>01300</t>
  </si>
  <si>
    <t>401</t>
  </si>
  <si>
    <t>4401</t>
  </si>
  <si>
    <t>2.2110.361000-002</t>
  </si>
  <si>
    <t>2110</t>
  </si>
  <si>
    <t>2.2110.935000-002</t>
  </si>
  <si>
    <t>GD2.2110-002</t>
  </si>
  <si>
    <t>2.2110.935010-002</t>
  </si>
  <si>
    <t>2.2110.935400-002</t>
  </si>
  <si>
    <t>2.2110.935600-002</t>
  </si>
  <si>
    <t>2.2110.985200-008</t>
  </si>
  <si>
    <t>Grundschule Frohe Zukunft</t>
  </si>
  <si>
    <t>0HS</t>
  </si>
  <si>
    <t>GZ</t>
  </si>
  <si>
    <t>2.2110.987000-018</t>
  </si>
  <si>
    <t>9870</t>
  </si>
  <si>
    <t>018</t>
  </si>
  <si>
    <t>Grundschule "Am Heiderand"</t>
  </si>
  <si>
    <t>Investitionszuschuss an</t>
  </si>
  <si>
    <t>private Unternehmen</t>
  </si>
  <si>
    <t>GS</t>
  </si>
  <si>
    <t>2.2110.361030-024</t>
  </si>
  <si>
    <t>024</t>
  </si>
  <si>
    <t>Grundschule Büschdorf, Ausbau Hort und Turnhalle</t>
  </si>
  <si>
    <t>2.2110.985100-024</t>
  </si>
  <si>
    <t>GD2.2110-024</t>
  </si>
  <si>
    <t>2.2110.985200-024</t>
  </si>
  <si>
    <t>2.2110.361030-027</t>
  </si>
  <si>
    <t>027</t>
  </si>
  <si>
    <t>GS Kröllwitz, Komplexsanierung - KP II</t>
  </si>
  <si>
    <t>2.2110.935000-027</t>
  </si>
  <si>
    <t>Erwerb von bewegl. Sachen</t>
  </si>
  <si>
    <t>2.2110.987000-027</t>
  </si>
  <si>
    <t>2.2110.361030-028</t>
  </si>
  <si>
    <t>028</t>
  </si>
  <si>
    <t>Grundschule Diesterweg - KP II</t>
  </si>
  <si>
    <t>2.2110.935000-028</t>
  </si>
  <si>
    <t>2.2110.987000-028</t>
  </si>
  <si>
    <t>2.2110.985100-030</t>
  </si>
  <si>
    <t>030</t>
  </si>
  <si>
    <t>Grundschule "G. E. Lessing", Brandschutz</t>
  </si>
  <si>
    <t>Invest.-zuschuss. an ZGM -</t>
  </si>
  <si>
    <t>GD2.2110-030</t>
  </si>
  <si>
    <t>OHP</t>
  </si>
  <si>
    <t>2.2110.985200-030</t>
  </si>
  <si>
    <t>2.2110.985100-031</t>
  </si>
  <si>
    <t>031</t>
  </si>
  <si>
    <t>Grundschule "Frohe Zukunft", Brandschutz</t>
  </si>
  <si>
    <t>0HP</t>
  </si>
  <si>
    <t>2.2110.985100-032</t>
  </si>
  <si>
    <t>032</t>
  </si>
  <si>
    <t>Grundschule Südstadt, Brandschutz</t>
  </si>
  <si>
    <t>GD2.2110-032</t>
  </si>
  <si>
    <t>2.2110.985200-032</t>
  </si>
  <si>
    <t>2.2111.935000-002</t>
  </si>
  <si>
    <t>2111</t>
  </si>
  <si>
    <t>Grundschulen PPP-Projekte</t>
  </si>
  <si>
    <t>GD2.2111-002</t>
  </si>
  <si>
    <t>2.2111.935010-002</t>
  </si>
  <si>
    <t>2.2111.935400-002</t>
  </si>
  <si>
    <t>2.2111.935600-002</t>
  </si>
  <si>
    <t>2.2120.361000-002</t>
  </si>
  <si>
    <t>2120</t>
  </si>
  <si>
    <t>2SX</t>
  </si>
  <si>
    <t>2.2120.935000-002</t>
  </si>
  <si>
    <t>GD2.2120-002</t>
  </si>
  <si>
    <t>2.2120.935010-002</t>
  </si>
  <si>
    <t>2.2120.935400-002</t>
  </si>
  <si>
    <t>2.2120.935600-002</t>
  </si>
  <si>
    <t>2.2120.987000-005</t>
  </si>
  <si>
    <t>Sekundarschule "J. Chr. Reil"</t>
  </si>
  <si>
    <t>2.2120.985100-013</t>
  </si>
  <si>
    <t>Sekundarschule "Am Fliederweg", Brandschutz</t>
  </si>
  <si>
    <t>GD2.2120-013</t>
  </si>
  <si>
    <t>2.2120.985200-013</t>
  </si>
  <si>
    <t>2.2121.935010-002</t>
  </si>
  <si>
    <t>2121</t>
  </si>
  <si>
    <t>Sekundarschulen PPP-Projekte</t>
  </si>
  <si>
    <t>2.2300.361000-002</t>
  </si>
  <si>
    <t>2300</t>
  </si>
  <si>
    <t>2.2300.935000-002</t>
  </si>
  <si>
    <t>GD2.2300-002</t>
  </si>
  <si>
    <t>2.2300.935010-002</t>
  </si>
  <si>
    <t>2.2300.935400-002</t>
  </si>
  <si>
    <t>2.2300.361030-005</t>
  </si>
  <si>
    <t>Christian-Wolff-Gymnasium, Wärmedämmung</t>
  </si>
  <si>
    <t>2.2300.985100-005</t>
  </si>
  <si>
    <t>2.2300.985200-005</t>
  </si>
  <si>
    <t>2.2300.361030-025</t>
  </si>
  <si>
    <t>025</t>
  </si>
  <si>
    <t>G.-Cantor-Gymnasium, TH, Taubenstraße</t>
  </si>
  <si>
    <t>2.2300.985100-025</t>
  </si>
  <si>
    <t>GD2.2300-025</t>
  </si>
  <si>
    <t>2.2300.985200-025</t>
  </si>
  <si>
    <t>2.2301.935000-002</t>
  </si>
  <si>
    <t>2301</t>
  </si>
  <si>
    <t>2.2301.935010-002</t>
  </si>
  <si>
    <t>2.2302.361000-002</t>
  </si>
  <si>
    <t>2302</t>
  </si>
  <si>
    <t>2.2302.935010-002</t>
  </si>
  <si>
    <t>2.2302.935400-002</t>
  </si>
  <si>
    <t>2.2303.935010-002</t>
  </si>
  <si>
    <t>2303</t>
  </si>
  <si>
    <t>Gymnasium "Thomas Müntzer" PPP-Projekt</t>
  </si>
  <si>
    <t>2.2303.935400-002</t>
  </si>
  <si>
    <t>2.2410.935010-002</t>
  </si>
  <si>
    <t>2410</t>
  </si>
  <si>
    <t>2.2410.935400-002</t>
  </si>
  <si>
    <t>2.2410.985100-003</t>
  </si>
  <si>
    <t>BBS I, An der Schwimmhalle 6, Brandschutz</t>
  </si>
  <si>
    <t>2.2411.935400-002</t>
  </si>
  <si>
    <t>2411</t>
  </si>
  <si>
    <t>2.2411.985200-004</t>
  </si>
  <si>
    <t>BB II, Grasnelkenweg, TH KT 60</t>
  </si>
  <si>
    <t>2.2413.361000-002</t>
  </si>
  <si>
    <t>2413</t>
  </si>
  <si>
    <t>2.2413.935000-002</t>
  </si>
  <si>
    <t>GD2.2413-002</t>
  </si>
  <si>
    <t>2.2413.935010-002</t>
  </si>
  <si>
    <t>2.2413.935400-002</t>
  </si>
  <si>
    <t>2.2416.935000-002</t>
  </si>
  <si>
    <t>2416</t>
  </si>
  <si>
    <t>GD2.2416-002</t>
  </si>
  <si>
    <t>2.2416.935010-002</t>
  </si>
  <si>
    <t>2.2416.935400-002</t>
  </si>
  <si>
    <t>2.2418.935200-002</t>
  </si>
  <si>
    <t>2418</t>
  </si>
  <si>
    <t>GD2.2418-002</t>
  </si>
  <si>
    <t>2.2418.935400-002</t>
  </si>
  <si>
    <t>2.2420.361000-002</t>
  </si>
  <si>
    <t>2420</t>
  </si>
  <si>
    <t>2HS</t>
  </si>
  <si>
    <t>2.2420.935000-002</t>
  </si>
  <si>
    <t>GD2.2420-002</t>
  </si>
  <si>
    <t>2.2420.935010-002</t>
  </si>
  <si>
    <t>2.2420.935400-002</t>
  </si>
  <si>
    <t>2.2700.935000-002</t>
  </si>
  <si>
    <t>2700</t>
  </si>
  <si>
    <t>GD2.2700-002</t>
  </si>
  <si>
    <t>2.2700.935010-002</t>
  </si>
  <si>
    <t>2.2700.935400-002</t>
  </si>
  <si>
    <t>2.2700.935600-002</t>
  </si>
  <si>
    <t>2.2701.935000-002</t>
  </si>
  <si>
    <t>2701</t>
  </si>
  <si>
    <t>GD2.2701-002</t>
  </si>
  <si>
    <t>2.2701.935010-002</t>
  </si>
  <si>
    <t>2.2701.935400-002</t>
  </si>
  <si>
    <t>2.2702.345000-002</t>
  </si>
  <si>
    <t>2702</t>
  </si>
  <si>
    <t>2.2702.935000-002</t>
  </si>
  <si>
    <t>GD2.2702-002</t>
  </si>
  <si>
    <t>2.2702.935010-002</t>
  </si>
  <si>
    <t>2.2702.935400-002</t>
  </si>
  <si>
    <t>2.2702.935600-002</t>
  </si>
  <si>
    <t>2.2702.361110-005</t>
  </si>
  <si>
    <t>3611</t>
  </si>
  <si>
    <t>H.-Keller-Schule (Schulgarten)</t>
  </si>
  <si>
    <t>Soziale Stadt Neustadt</t>
  </si>
  <si>
    <t>G4</t>
  </si>
  <si>
    <t>2.2702.952000-005</t>
  </si>
  <si>
    <t>08200</t>
  </si>
  <si>
    <t>E2</t>
  </si>
  <si>
    <t>2.2703.935000-002</t>
  </si>
  <si>
    <t>2703</t>
  </si>
  <si>
    <t>SfL "Pestalozzi" PPP-Projekt</t>
  </si>
  <si>
    <t>2.2703.935010-002</t>
  </si>
  <si>
    <t>2.2703.361030-003</t>
  </si>
  <si>
    <t>FÖS Pestalozzi, Fenstererneuerung</t>
  </si>
  <si>
    <t>8HQ</t>
  </si>
  <si>
    <t>2.2810.361000-002</t>
  </si>
  <si>
    <t>2810</t>
  </si>
  <si>
    <t>2DX</t>
  </si>
  <si>
    <t>2.2810.935000-002</t>
  </si>
  <si>
    <t>GD2.2810-002</t>
  </si>
  <si>
    <t>2.2810.935400-002</t>
  </si>
  <si>
    <t>2.2810.985100-004</t>
  </si>
  <si>
    <t>Koop. Gesamtschule "U. v. Hutten", Brandschutz</t>
  </si>
  <si>
    <t>GD2.2810-004</t>
  </si>
  <si>
    <t>2.2810.985200-004</t>
  </si>
  <si>
    <t>2.2811.935010-002</t>
  </si>
  <si>
    <t>2811</t>
  </si>
  <si>
    <t>2.2812.345500-002</t>
  </si>
  <si>
    <t>2812</t>
  </si>
  <si>
    <t>3455</t>
  </si>
  <si>
    <t>Schadenersatzleistungen</t>
  </si>
  <si>
    <t>2.2812.935000-002</t>
  </si>
  <si>
    <t>GD2.2812-002</t>
  </si>
  <si>
    <t>2.2812.935010-002</t>
  </si>
  <si>
    <t>2.2812.935400-002</t>
  </si>
  <si>
    <t>2.2812.935600-002</t>
  </si>
  <si>
    <t>2.2812.987000-006</t>
  </si>
  <si>
    <t>Integrierte Gesamtschule Halle</t>
  </si>
  <si>
    <t>2.2950.935010-002</t>
  </si>
  <si>
    <t>2950</t>
  </si>
  <si>
    <t>2.2956.935000-002</t>
  </si>
  <si>
    <t>2956</t>
  </si>
  <si>
    <t>2.3000.935010-002</t>
  </si>
  <si>
    <t>3</t>
  </si>
  <si>
    <t>3000</t>
  </si>
  <si>
    <t>02000</t>
  </si>
  <si>
    <t>41</t>
  </si>
  <si>
    <t>0410</t>
  </si>
  <si>
    <t>2.3000.935510-002</t>
  </si>
  <si>
    <t>GD2.3000-002</t>
  </si>
  <si>
    <t>4410</t>
  </si>
  <si>
    <t>2.3000.935800-002</t>
  </si>
  <si>
    <t>2.3000.935810-002</t>
  </si>
  <si>
    <t>2.3210.368100-002</t>
  </si>
  <si>
    <t>3210</t>
  </si>
  <si>
    <t>3681</t>
  </si>
  <si>
    <t>Spenden</t>
  </si>
  <si>
    <t>03400</t>
  </si>
  <si>
    <t>421</t>
  </si>
  <si>
    <t>4421</t>
  </si>
  <si>
    <t>2.3210.935010-002</t>
  </si>
  <si>
    <t>4452</t>
  </si>
  <si>
    <t>2.3210.935200-002</t>
  </si>
  <si>
    <t>GD2.3210-002</t>
  </si>
  <si>
    <t>2.3210.935500-002</t>
  </si>
  <si>
    <t>Bücher, Medieneinheiten</t>
  </si>
  <si>
    <t>0HD</t>
  </si>
  <si>
    <t>2.3210.935510-002</t>
  </si>
  <si>
    <t>2.3211.935200-002</t>
  </si>
  <si>
    <t>3211</t>
  </si>
  <si>
    <t>451</t>
  </si>
  <si>
    <t>4451</t>
  </si>
  <si>
    <t>2.3211.981100-003</t>
  </si>
  <si>
    <t>9811</t>
  </si>
  <si>
    <t>Ausbau des romanischen Gewölbes</t>
  </si>
  <si>
    <t>Rückzahlung von</t>
  </si>
  <si>
    <t>Zuweisungen an Land</t>
  </si>
  <si>
    <t>0WF</t>
  </si>
  <si>
    <t>2.3212.361000-002</t>
  </si>
  <si>
    <t>3212</t>
  </si>
  <si>
    <t>2HD</t>
  </si>
  <si>
    <t>453</t>
  </si>
  <si>
    <t>4453</t>
  </si>
  <si>
    <t>2.3212.935000-002</t>
  </si>
  <si>
    <t>03200</t>
  </si>
  <si>
    <t>GD2.3212-002</t>
  </si>
  <si>
    <t>2.3212.935010-002</t>
  </si>
  <si>
    <t>452</t>
  </si>
  <si>
    <t>2.3212.935100-002</t>
  </si>
  <si>
    <t>2.3212.935200-002</t>
  </si>
  <si>
    <t>2.3212.935510-002</t>
  </si>
  <si>
    <t>Ankauf von Museumsgut</t>
  </si>
  <si>
    <t>2.3212.985100-007</t>
  </si>
  <si>
    <t>Sicherung Saalhornmagazin</t>
  </si>
  <si>
    <t>2.3212.985200-007</t>
  </si>
  <si>
    <t>2.3212.361030-010</t>
  </si>
  <si>
    <t>Druckereigebäude, Sanierung</t>
  </si>
  <si>
    <t>2.3212.985100-010</t>
  </si>
  <si>
    <t>GD2.3212-010</t>
  </si>
  <si>
    <t>2.3212.985200-010</t>
  </si>
  <si>
    <t>2.3212.985100-011</t>
  </si>
  <si>
    <t>011</t>
  </si>
  <si>
    <t>Christian-Wolff-Haus</t>
  </si>
  <si>
    <t>GD2.3212-011</t>
  </si>
  <si>
    <t>0DN</t>
  </si>
  <si>
    <t>2.3212.985200-011</t>
  </si>
  <si>
    <t>2.3230.985000-002</t>
  </si>
  <si>
    <t>3230</t>
  </si>
  <si>
    <t>9850</t>
  </si>
  <si>
    <t>Zoologischer Garten</t>
  </si>
  <si>
    <t>Invest.-zuschuss an komm.</t>
  </si>
  <si>
    <t>öffentl.-wirtsch. Untern.</t>
  </si>
  <si>
    <t>G6</t>
  </si>
  <si>
    <t>2.3230.985000-003</t>
  </si>
  <si>
    <t>Totenkopfaffenhaus</t>
  </si>
  <si>
    <t>80</t>
  </si>
  <si>
    <t>5800</t>
  </si>
  <si>
    <t>2.3310.361030-026</t>
  </si>
  <si>
    <t>026</t>
  </si>
  <si>
    <t>Oper - Schlosserei, Sanierung</t>
  </si>
  <si>
    <t>461</t>
  </si>
  <si>
    <t>4461</t>
  </si>
  <si>
    <t>2.3310.987000-026</t>
  </si>
  <si>
    <t>0DQ</t>
  </si>
  <si>
    <t>2.3311.942000-004</t>
  </si>
  <si>
    <t>3311</t>
  </si>
  <si>
    <t>9420</t>
  </si>
  <si>
    <t>Foyer</t>
  </si>
  <si>
    <t>0HN</t>
  </si>
  <si>
    <t>2.3311.942000-008</t>
  </si>
  <si>
    <t>Puppentheater</t>
  </si>
  <si>
    <t>2.3329.935010-002</t>
  </si>
  <si>
    <t>3329</t>
  </si>
  <si>
    <t>03600</t>
  </si>
  <si>
    <t>2.3330.935510-002</t>
  </si>
  <si>
    <t>3330</t>
  </si>
  <si>
    <t>Musikinstrumente</t>
  </si>
  <si>
    <t>03500</t>
  </si>
  <si>
    <t>441</t>
  </si>
  <si>
    <t>4441</t>
  </si>
  <si>
    <t>2.3330.361030-003</t>
  </si>
  <si>
    <t>Sanierung Haus 2, Schillerstraße 47</t>
  </si>
  <si>
    <t>8DQ</t>
  </si>
  <si>
    <t>2.3330.985100-003</t>
  </si>
  <si>
    <t>GD2.3330-003</t>
  </si>
  <si>
    <t>2.3330.985200-003</t>
  </si>
  <si>
    <t>2.3500.935000-002</t>
  </si>
  <si>
    <t>3500</t>
  </si>
  <si>
    <t>03800</t>
  </si>
  <si>
    <t>GD2.3500-002</t>
  </si>
  <si>
    <t>407</t>
  </si>
  <si>
    <t>4407</t>
  </si>
  <si>
    <t>2.3500.935010-002</t>
  </si>
  <si>
    <t>2.3500.935400-002</t>
  </si>
  <si>
    <t>2.3500.361030-003</t>
  </si>
  <si>
    <t>Komm. Bildungszentrum</t>
  </si>
  <si>
    <t>2.3500.985100-003</t>
  </si>
  <si>
    <t>GD2.3500-003</t>
  </si>
  <si>
    <t>0HQ</t>
  </si>
  <si>
    <t>2.3500.985200-003</t>
  </si>
  <si>
    <t>2.3500.362000-004</t>
  </si>
  <si>
    <t>3620</t>
  </si>
  <si>
    <t>Kommunales Bildungszentrum, Datentechnik</t>
  </si>
  <si>
    <t>Zuweisungen von Gemeinden</t>
  </si>
  <si>
    <t>und Gemeindeverbänden</t>
  </si>
  <si>
    <t>0HX</t>
  </si>
  <si>
    <t>2.3520.935010-002</t>
  </si>
  <si>
    <t>3520</t>
  </si>
  <si>
    <t>03700</t>
  </si>
  <si>
    <t>422</t>
  </si>
  <si>
    <t>4422</t>
  </si>
  <si>
    <t>2.3520.935300-002</t>
  </si>
  <si>
    <t>2.3520.941000-003</t>
  </si>
  <si>
    <t>9410</t>
  </si>
  <si>
    <t>KBZ, Fertigstellung Neubau</t>
  </si>
  <si>
    <t>Neubau</t>
  </si>
  <si>
    <t>2.3520.942000-004</t>
  </si>
  <si>
    <t>Herrichtung Serverraum / Brandschutzmaßname</t>
  </si>
  <si>
    <t>2.3660.942000-007</t>
  </si>
  <si>
    <t>3660</t>
  </si>
  <si>
    <t>Gedenkstele "Ehrung hallescher Bürger/Innen"</t>
  </si>
  <si>
    <t>2.3700.361030-003</t>
  </si>
  <si>
    <t>3700</t>
  </si>
  <si>
    <t>Sanier. Kathol. Kirche, Heilige Dreieinigkeit</t>
  </si>
  <si>
    <t>2.3700.988000-003</t>
  </si>
  <si>
    <t>9880</t>
  </si>
  <si>
    <t>übrigen Bereich</t>
  </si>
  <si>
    <t>2.4000.935010-002</t>
  </si>
  <si>
    <t>4</t>
  </si>
  <si>
    <t>4000</t>
  </si>
  <si>
    <t>04000</t>
  </si>
  <si>
    <t>501</t>
  </si>
  <si>
    <t>5500</t>
  </si>
  <si>
    <t>2.4070.935010-002</t>
  </si>
  <si>
    <t>4070</t>
  </si>
  <si>
    <t>04500</t>
  </si>
  <si>
    <t>51</t>
  </si>
  <si>
    <t>5510</t>
  </si>
  <si>
    <t>2.4070.935200-002</t>
  </si>
  <si>
    <t>2.4070.935200-005</t>
  </si>
  <si>
    <t>Radeweller Weg 13/14</t>
  </si>
  <si>
    <t>4510</t>
  </si>
  <si>
    <t>2.4070.985100-005</t>
  </si>
  <si>
    <t>GD2.4070-005</t>
  </si>
  <si>
    <t>2.4070.985200-005</t>
  </si>
  <si>
    <t>2.4350.935010-002</t>
  </si>
  <si>
    <t>4350</t>
  </si>
  <si>
    <t>2.4350.935700-002</t>
  </si>
  <si>
    <t>2.4370.935010-002</t>
  </si>
  <si>
    <t>4370</t>
  </si>
  <si>
    <t>2.4520.368000-003</t>
  </si>
  <si>
    <t>4520</t>
  </si>
  <si>
    <t>3680</t>
  </si>
  <si>
    <t>HFC - Fan - Projekt</t>
  </si>
  <si>
    <t>Zuschüsse vom übrigen</t>
  </si>
  <si>
    <t>Bereich</t>
  </si>
  <si>
    <t>1SX</t>
  </si>
  <si>
    <t>2.4520.935000-003</t>
  </si>
  <si>
    <t>0ZX</t>
  </si>
  <si>
    <t>2.4600.345500-002</t>
  </si>
  <si>
    <t>4600</t>
  </si>
  <si>
    <t>2.4613.368100-002</t>
  </si>
  <si>
    <t>4613</t>
  </si>
  <si>
    <t>0SX</t>
  </si>
  <si>
    <t>2.4613.935010-002</t>
  </si>
  <si>
    <t>2.4640.361000-006</t>
  </si>
  <si>
    <t>4640</t>
  </si>
  <si>
    <t>Freie Träger</t>
  </si>
  <si>
    <t>2.4640.987000-006</t>
  </si>
  <si>
    <t>519</t>
  </si>
  <si>
    <t>5519</t>
  </si>
  <si>
    <t>2.4640.361030-008</t>
  </si>
  <si>
    <t>KT Reggio (Kleiner Rabe/Sonnenkinder)</t>
  </si>
  <si>
    <t>2.4640.985000-008</t>
  </si>
  <si>
    <t>Investitionszuschuss an komm.</t>
  </si>
  <si>
    <t>2.4640.361030-013</t>
  </si>
  <si>
    <t>KT Taubenhaus</t>
  </si>
  <si>
    <t>2.4640.361030-014</t>
  </si>
  <si>
    <t>014</t>
  </si>
  <si>
    <t>KT Kinderpark (Freier Träger)</t>
  </si>
  <si>
    <t>2.4640.361000-015</t>
  </si>
  <si>
    <t>015</t>
  </si>
  <si>
    <t>Krippenausbauprogramm</t>
  </si>
  <si>
    <t>2.4640.985100-015</t>
  </si>
  <si>
    <t>2.4700.325000-008</t>
  </si>
  <si>
    <t>4700</t>
  </si>
  <si>
    <t>3250</t>
  </si>
  <si>
    <t>Paul-Riebeck-Stiftung, Ausbau Dachgeschoss</t>
  </si>
  <si>
    <t>Darl.-rückflüsse von komm.</t>
  </si>
  <si>
    <t>0WB</t>
  </si>
  <si>
    <t>C1</t>
  </si>
  <si>
    <t>2.4700.325000-012</t>
  </si>
  <si>
    <t>012</t>
  </si>
  <si>
    <t>Paul-Riebeck-Stiftung, Akazienhof</t>
  </si>
  <si>
    <t>2.4700.325000-022</t>
  </si>
  <si>
    <t>022</t>
  </si>
  <si>
    <t>Paul-Riebeck-Stiftung, Röpziger Straße</t>
  </si>
  <si>
    <t>2.5010.935010-002</t>
  </si>
  <si>
    <t>5</t>
  </si>
  <si>
    <t>5010</t>
  </si>
  <si>
    <t>2.5010.935100-002</t>
  </si>
  <si>
    <t>2.5100.981000-002</t>
  </si>
  <si>
    <t>5100</t>
  </si>
  <si>
    <t>9810</t>
  </si>
  <si>
    <t>Krankenhausumlage</t>
  </si>
  <si>
    <t>2.5404.935010-002</t>
  </si>
  <si>
    <t>5404</t>
  </si>
  <si>
    <t>2.5500.988000-002</t>
  </si>
  <si>
    <t>08000</t>
  </si>
  <si>
    <t>404</t>
  </si>
  <si>
    <t>3404</t>
  </si>
  <si>
    <t>2.5600.340000-003</t>
  </si>
  <si>
    <t>5600</t>
  </si>
  <si>
    <t>3400</t>
  </si>
  <si>
    <t>Kurt-Wabbel-Stadion, Ersatzneubau</t>
  </si>
  <si>
    <t>Veräußerung von Gebäuden</t>
  </si>
  <si>
    <t>und Grundstücken</t>
  </si>
  <si>
    <t>0HU</t>
  </si>
  <si>
    <t>2.5600.361000-003</t>
  </si>
  <si>
    <t>1HU</t>
  </si>
  <si>
    <t>2.5600.941000-003</t>
  </si>
  <si>
    <t>08800</t>
  </si>
  <si>
    <t>GD2.5600-003</t>
  </si>
  <si>
    <t>2.5600.949000-003</t>
  </si>
  <si>
    <t>9490</t>
  </si>
  <si>
    <t>2404</t>
  </si>
  <si>
    <t>2.5602.368000-002</t>
  </si>
  <si>
    <t>5602</t>
  </si>
  <si>
    <t>2.5602.935100-002</t>
  </si>
  <si>
    <t>GD2.5602-002</t>
  </si>
  <si>
    <t>2.5602.935600-002</t>
  </si>
  <si>
    <t>2.5602.942000-003</t>
  </si>
  <si>
    <t>Grundsanierung Leichtathletikaußenanlagen, 2. BA</t>
  </si>
  <si>
    <t>2.5602.360000-009</t>
  </si>
  <si>
    <t>3600</t>
  </si>
  <si>
    <t>009</t>
  </si>
  <si>
    <t>Sanierung Kraft- und Fechthalle</t>
  </si>
  <si>
    <t>Zuweisungen vom Bund</t>
  </si>
  <si>
    <t>2.5602.361000-009</t>
  </si>
  <si>
    <t>2.5602.942000-009</t>
  </si>
  <si>
    <t>GD2.5602-009</t>
  </si>
  <si>
    <t>2.5602.949000-009</t>
  </si>
  <si>
    <t>2.5602.361030-013</t>
  </si>
  <si>
    <t>Sportanlage R.-Koch-Straße - Schulstandort</t>
  </si>
  <si>
    <t>2.5602.942000-013</t>
  </si>
  <si>
    <t>GD2.5602-013</t>
  </si>
  <si>
    <t>2.5602.949000-013</t>
  </si>
  <si>
    <t>2.5602.944000-014</t>
  </si>
  <si>
    <t>9440</t>
  </si>
  <si>
    <t>Ersatzpflanzung nach Sanierung</t>
  </si>
  <si>
    <t>Außenanlagen</t>
  </si>
  <si>
    <t>2.5603.368000-002</t>
  </si>
  <si>
    <t>5603</t>
  </si>
  <si>
    <t>2.5603.935100-002</t>
  </si>
  <si>
    <t>GD2.5603-002</t>
  </si>
  <si>
    <t>2.5603.935600-002</t>
  </si>
  <si>
    <t>2.5605.935100-002</t>
  </si>
  <si>
    <t>5605</t>
  </si>
  <si>
    <t>2.5605.360000-004</t>
  </si>
  <si>
    <t>Trockensprunghalle</t>
  </si>
  <si>
    <t>2SU</t>
  </si>
  <si>
    <t>2.5605.360000-010</t>
  </si>
  <si>
    <t>Hochhalle Rhythm. Sportgymn., Beleuchtung</t>
  </si>
  <si>
    <t>2.5605.361000-010</t>
  </si>
  <si>
    <t>2.5605.942000-010</t>
  </si>
  <si>
    <t>2.5605.945000-010</t>
  </si>
  <si>
    <t>405</t>
  </si>
  <si>
    <t>3405</t>
  </si>
  <si>
    <t>2.5605.949000-010</t>
  </si>
  <si>
    <t>2.5605.361030-013</t>
  </si>
  <si>
    <t>Stadion Neustadt, Sanierung</t>
  </si>
  <si>
    <t>2.5605.942000-013</t>
  </si>
  <si>
    <t>2.5605.949000-013</t>
  </si>
  <si>
    <t>2.5605.361110-014</t>
  </si>
  <si>
    <t>Stadion Neustadt (Kunstrasen)</t>
  </si>
  <si>
    <t>2.5605.952000-014</t>
  </si>
  <si>
    <t>2.5605.959000-014</t>
  </si>
  <si>
    <t>9590</t>
  </si>
  <si>
    <t>2.5606.935100-002</t>
  </si>
  <si>
    <t>5606</t>
  </si>
  <si>
    <t>GD2.5606-002</t>
  </si>
  <si>
    <t>2.5606.935600-002</t>
  </si>
  <si>
    <t>2.5620.935100-002</t>
  </si>
  <si>
    <t>5620</t>
  </si>
  <si>
    <t>GD2.5620-002</t>
  </si>
  <si>
    <t>2.5620.935600-002</t>
  </si>
  <si>
    <t>2.5640.935100-002</t>
  </si>
  <si>
    <t>5640</t>
  </si>
  <si>
    <t>2.5700.985000-002</t>
  </si>
  <si>
    <t>5700</t>
  </si>
  <si>
    <t>2.5700.360000-013</t>
  </si>
  <si>
    <t>Schwimmhalle Robert-Koch-Straße, Ersatzneubau</t>
  </si>
  <si>
    <t>1SU</t>
  </si>
  <si>
    <t>2.5700.361000-013</t>
  </si>
  <si>
    <t>2.5700.941000-013</t>
  </si>
  <si>
    <t>GD2.5700-013</t>
  </si>
  <si>
    <t>0SU</t>
  </si>
  <si>
    <t>2.5700.944000-013</t>
  </si>
  <si>
    <t>2.5700.946000-013</t>
  </si>
  <si>
    <t>9460</t>
  </si>
  <si>
    <t>Baufreimachung</t>
  </si>
  <si>
    <t>2.5700.949000-013</t>
  </si>
  <si>
    <t>2.5810.935010-002</t>
  </si>
  <si>
    <t>5810</t>
  </si>
  <si>
    <t>10100</t>
  </si>
  <si>
    <t>67</t>
  </si>
  <si>
    <t>2670</t>
  </si>
  <si>
    <t>2.5810.935100-002</t>
  </si>
  <si>
    <t>GD2.5810-002</t>
  </si>
  <si>
    <t>0BP</t>
  </si>
  <si>
    <t>2.5810.935200-002</t>
  </si>
  <si>
    <t>2.5810.935800-002</t>
  </si>
  <si>
    <t>2.5810.361020-019</t>
  </si>
  <si>
    <t>019</t>
  </si>
  <si>
    <t>Stadtpark Magdeburger Straße</t>
  </si>
  <si>
    <t>Stadtumbau Aufwertung</t>
  </si>
  <si>
    <t>6BW</t>
  </si>
  <si>
    <t>G5</t>
  </si>
  <si>
    <t>2.5810.361022-019</t>
  </si>
  <si>
    <t>Zuweisungen der EU -</t>
  </si>
  <si>
    <t>2.5810.952000-019</t>
  </si>
  <si>
    <t>E3</t>
  </si>
  <si>
    <t>2.5810.952000-021</t>
  </si>
  <si>
    <t>021</t>
  </si>
  <si>
    <t>Freiflächengestaltung Saline</t>
  </si>
  <si>
    <t>GD2.5810-021</t>
  </si>
  <si>
    <t>2.5810.959000-021</t>
  </si>
  <si>
    <t>2.5810.361020-035</t>
  </si>
  <si>
    <t>035</t>
  </si>
  <si>
    <t>Generationspark Tallinn</t>
  </si>
  <si>
    <t>2.5810.361022-035</t>
  </si>
  <si>
    <t>2.5810.952000-035</t>
  </si>
  <si>
    <t>GD2.5810-035</t>
  </si>
  <si>
    <t>2.5810.959000-035</t>
  </si>
  <si>
    <t>2.5810.361110-036</t>
  </si>
  <si>
    <t>036</t>
  </si>
  <si>
    <t>Freiflächengestaltung "Am Meeresbrunnen"</t>
  </si>
  <si>
    <t>2.5810.959000-036</t>
  </si>
  <si>
    <t>2.5810.361110-057</t>
  </si>
  <si>
    <t>057</t>
  </si>
  <si>
    <t>Aufwertung Bestandsspielplatz Quartier "Südpark"</t>
  </si>
  <si>
    <t>2.5810.952000-057</t>
  </si>
  <si>
    <t>E6</t>
  </si>
  <si>
    <t>2.5810.361000-086</t>
  </si>
  <si>
    <t>086</t>
  </si>
  <si>
    <t>Hafenbahnpromenade Sophienhafen</t>
  </si>
  <si>
    <t>6SF</t>
  </si>
  <si>
    <t>G2</t>
  </si>
  <si>
    <t>2.5810.367000-086</t>
  </si>
  <si>
    <t>3670</t>
  </si>
  <si>
    <t>2.5810.952000-086</t>
  </si>
  <si>
    <t>GD2.5810-086</t>
  </si>
  <si>
    <t>0SW</t>
  </si>
  <si>
    <t>2.5810.959000-086</t>
  </si>
  <si>
    <t>2.5810.952000-124</t>
  </si>
  <si>
    <t>124</t>
  </si>
  <si>
    <t>Ersatzpflanzung Bäume</t>
  </si>
  <si>
    <t>2.6100.935010-002</t>
  </si>
  <si>
    <t>6</t>
  </si>
  <si>
    <t>6100</t>
  </si>
  <si>
    <t>2.6100.935100-002</t>
  </si>
  <si>
    <t>GD2.6100-002</t>
  </si>
  <si>
    <t>2.6100.935200-002</t>
  </si>
  <si>
    <t>2.6110.935010-002</t>
  </si>
  <si>
    <t>6110</t>
  </si>
  <si>
    <t>08100</t>
  </si>
  <si>
    <t>62</t>
  </si>
  <si>
    <t>2620</t>
  </si>
  <si>
    <t>2.6110.935100-002</t>
  </si>
  <si>
    <t>GD2.6110-002</t>
  </si>
  <si>
    <t>2.6110.935300-002</t>
  </si>
  <si>
    <t>2.6130.935010-002</t>
  </si>
  <si>
    <t>6130</t>
  </si>
  <si>
    <t>08400</t>
  </si>
  <si>
    <t>63</t>
  </si>
  <si>
    <t>2630</t>
  </si>
  <si>
    <t>2.6130.935800-002</t>
  </si>
  <si>
    <t>2.6150.935010-002</t>
  </si>
  <si>
    <t>6150</t>
  </si>
  <si>
    <t>2.6150.935200-002</t>
  </si>
  <si>
    <t>2.6150.327000-003</t>
  </si>
  <si>
    <t>3270</t>
  </si>
  <si>
    <t>Förmliches Sanierungsgebiet Histor. Altstadtkern</t>
  </si>
  <si>
    <t>Darlehensrückflüsse von</t>
  </si>
  <si>
    <t>privaten Unternehmen</t>
  </si>
  <si>
    <t>0WR</t>
  </si>
  <si>
    <t>2.6150.340000-003</t>
  </si>
  <si>
    <t>2.6150.361500-003</t>
  </si>
  <si>
    <t>3615</t>
  </si>
  <si>
    <t>Stadtsanierung</t>
  </si>
  <si>
    <t>6WR</t>
  </si>
  <si>
    <t>2.6150.950005-003</t>
  </si>
  <si>
    <t>(UK) Große Nikolaistraße</t>
  </si>
  <si>
    <t>2.6150.950006-003</t>
  </si>
  <si>
    <t>(UK) Barfüßer Straße</t>
  </si>
  <si>
    <t>GD2.6150-003-08</t>
  </si>
  <si>
    <t>2.6150.950008-003</t>
  </si>
  <si>
    <t>(UK) Schulstraße</t>
  </si>
  <si>
    <t>GD2.6150-003-09</t>
  </si>
  <si>
    <t>2.6150.950009-003</t>
  </si>
  <si>
    <t>(UK) Große Steinstraße</t>
  </si>
  <si>
    <t>GD2.6150-003-03</t>
  </si>
  <si>
    <t>2.6150.950017-003</t>
  </si>
  <si>
    <t>(UK) Moritzkirche - Alter</t>
  </si>
  <si>
    <t>Markt</t>
  </si>
  <si>
    <t>GD2.6150-003-06</t>
  </si>
  <si>
    <t>2.6150.959004-003</t>
  </si>
  <si>
    <t>(UK) Große Ulrichstraße</t>
  </si>
  <si>
    <t>2.6150.959005-003</t>
  </si>
  <si>
    <t>2.6150.959006-003</t>
  </si>
  <si>
    <t>(UK) Barfüßerstraße</t>
  </si>
  <si>
    <t>2.6150.959008-003</t>
  </si>
  <si>
    <t>2.6150.959009-003</t>
  </si>
  <si>
    <t>2.6150.959017-003</t>
  </si>
  <si>
    <t>2.6150.985102-003</t>
  </si>
  <si>
    <t>(UK) Dach Kulturinsel</t>
  </si>
  <si>
    <t>G7</t>
  </si>
  <si>
    <t>2.6150.987001-003</t>
  </si>
  <si>
    <t>(UK) Zuschüsse für Bau-</t>
  </si>
  <si>
    <t>maßnahmen Dritter</t>
  </si>
  <si>
    <t>GD2.6150-003-02</t>
  </si>
  <si>
    <t>2.6150.987013-003</t>
  </si>
  <si>
    <t>(UK) Sanierungsbetreuung</t>
  </si>
  <si>
    <t>2.6150.987014-003</t>
  </si>
  <si>
    <t>(UK) Öffentlichkeitsarbeit,</t>
  </si>
  <si>
    <t>Gutachten, Konzepte</t>
  </si>
  <si>
    <t>2.6150.347000-004</t>
  </si>
  <si>
    <t>3470</t>
  </si>
  <si>
    <t>Gebiet Große Märkerstraße</t>
  </si>
  <si>
    <t>Einnahmen aus der Abwicklung</t>
  </si>
  <si>
    <t>von Baumaßnahmen</t>
  </si>
  <si>
    <t>0WE</t>
  </si>
  <si>
    <t>2.6150.361600-004</t>
  </si>
  <si>
    <t>3616</t>
  </si>
  <si>
    <t>Denkmalschutz</t>
  </si>
  <si>
    <t>6WE</t>
  </si>
  <si>
    <t>2.6150.365000-004</t>
  </si>
  <si>
    <t>3650</t>
  </si>
  <si>
    <t>Zuschüsse von komm.</t>
  </si>
  <si>
    <t>2.6150.366000-004</t>
  </si>
  <si>
    <t>Zuweisungen von sonstigen</t>
  </si>
  <si>
    <t>2.6150.942017-004</t>
  </si>
  <si>
    <t>(UK) Stadtgottesacker,</t>
  </si>
  <si>
    <t>Kolumbarium</t>
  </si>
  <si>
    <t>2.6150.950004-004</t>
  </si>
  <si>
    <t>(UK) Klausbrücke</t>
  </si>
  <si>
    <t>GD2.6150-004-03</t>
  </si>
  <si>
    <t>2.6150.950006-004</t>
  </si>
  <si>
    <t>(UK) Große Märkerstraße</t>
  </si>
  <si>
    <t>2.6150.950018-004</t>
  </si>
  <si>
    <t>(UK) Gerbersaale</t>
  </si>
  <si>
    <t>GD2.6150-004-04</t>
  </si>
  <si>
    <t>2.6150.959004-004</t>
  </si>
  <si>
    <t>2.6150.959006-004</t>
  </si>
  <si>
    <t>2.6150.959018-004</t>
  </si>
  <si>
    <t>2.6150.985103-004</t>
  </si>
  <si>
    <t>(UK) Konzerthalle, Südwand</t>
  </si>
  <si>
    <t>GD2.6150-004-01</t>
  </si>
  <si>
    <t>2.6150.985116-004</t>
  </si>
  <si>
    <t>(UK) Konzerthalle, Ostchor</t>
  </si>
  <si>
    <t>GD2.6150-004-05</t>
  </si>
  <si>
    <t>2.6150.985119-004</t>
  </si>
  <si>
    <t>UK Gr. Märkerstraße 5</t>
  </si>
  <si>
    <t>(Sicherung)</t>
  </si>
  <si>
    <t>2.6150.985203-004</t>
  </si>
  <si>
    <t>2.6150.985210-004</t>
  </si>
  <si>
    <t>(UK) Konzerthalle, Nordwand</t>
  </si>
  <si>
    <t>2.6150.985212-004</t>
  </si>
  <si>
    <t>(UK) Konzerthalle, Westwand</t>
  </si>
  <si>
    <t>2.6150.985216-004</t>
  </si>
  <si>
    <t>2.6150.987001-004</t>
  </si>
  <si>
    <t>GD2.6150-004-02</t>
  </si>
  <si>
    <t>2.6150.987002-004</t>
  </si>
  <si>
    <t>2.6150.987007-004</t>
  </si>
  <si>
    <t>2.6150.340000-005</t>
  </si>
  <si>
    <t>Entwicklungsgebiet Heide-Süd</t>
  </si>
  <si>
    <t>0WJ</t>
  </si>
  <si>
    <t>2.6150.361000-005</t>
  </si>
  <si>
    <t>6WJ</t>
  </si>
  <si>
    <t>2.6150.361010-005</t>
  </si>
  <si>
    <t>Altlastensanierung</t>
  </si>
  <si>
    <t>2.6150.932000-005</t>
  </si>
  <si>
    <t>9320</t>
  </si>
  <si>
    <t>Erwerb von Gebäuden</t>
  </si>
  <si>
    <t>D2</t>
  </si>
  <si>
    <t>2.6150.940000-005</t>
  </si>
  <si>
    <t>9400</t>
  </si>
  <si>
    <t>Baumaßnahmen</t>
  </si>
  <si>
    <t>E4</t>
  </si>
  <si>
    <t>2.6150.340000-007</t>
  </si>
  <si>
    <t>Altindustriestandorte Merseburger Straße</t>
  </si>
  <si>
    <t>0OX</t>
  </si>
  <si>
    <t>2.6150.361701-007</t>
  </si>
  <si>
    <t>3617</t>
  </si>
  <si>
    <t>Altindustriestandorte</t>
  </si>
  <si>
    <t>6OC</t>
  </si>
  <si>
    <t>2.6150.932012-007</t>
  </si>
  <si>
    <t>(UK) Hafenbahntrasse</t>
  </si>
  <si>
    <t>GD2.6150-007-01</t>
  </si>
  <si>
    <t>2.6150.950014-007</t>
  </si>
  <si>
    <t>(UK) Beleuchtung</t>
  </si>
  <si>
    <t>Gutenbergstraße</t>
  </si>
  <si>
    <t>GD2.6150-007-02</t>
  </si>
  <si>
    <t>0WC</t>
  </si>
  <si>
    <t>2.6150.952011-007</t>
  </si>
  <si>
    <t>(UK) Aufwertung Wohnumfeld</t>
  </si>
  <si>
    <t>Südstraße</t>
  </si>
  <si>
    <t>2.6150.952013-007</t>
  </si>
  <si>
    <t>(UK) Aufwertung Preßlersberg</t>
  </si>
  <si>
    <t>2.6150.959005-007</t>
  </si>
  <si>
    <t>(UK) Pfännerhöhe</t>
  </si>
  <si>
    <t>2.6150.959006-007</t>
  </si>
  <si>
    <t>(UK) Thomasiusstraße</t>
  </si>
  <si>
    <t>2.6150.959012-007</t>
  </si>
  <si>
    <t>UK Hafenbahntrasse</t>
  </si>
  <si>
    <t>2.6150.959014-007</t>
  </si>
  <si>
    <t>2.6150.987001-007</t>
  </si>
  <si>
    <t>0OC</t>
  </si>
  <si>
    <t>2.6150.987007-007</t>
  </si>
  <si>
    <t>2.6150.987009-007</t>
  </si>
  <si>
    <t>2.6150.361110-008</t>
  </si>
  <si>
    <t>6BT</t>
  </si>
  <si>
    <t>2.6150.940000-008</t>
  </si>
  <si>
    <t>GD2.6150-008</t>
  </si>
  <si>
    <t>0BT</t>
  </si>
  <si>
    <t>2.6150.987000-008</t>
  </si>
  <si>
    <t>2.6150.361040-011</t>
  </si>
  <si>
    <t>Aktive Stadt- und Ortsteilzentren</t>
  </si>
  <si>
    <t>Aktive Stadt, Ortsteilzentren</t>
  </si>
  <si>
    <t>2.6150.959001-011</t>
  </si>
  <si>
    <t>(UK) Studie Obere</t>
  </si>
  <si>
    <t>Leipziger Straße</t>
  </si>
  <si>
    <t>2.6150.959003-011</t>
  </si>
  <si>
    <t>(UK) Sanierung</t>
  </si>
  <si>
    <t>Burggrabenbrücke</t>
  </si>
  <si>
    <t>2.6150.985102-011</t>
  </si>
  <si>
    <t>(UK) Sanierung Stadthaus</t>
  </si>
  <si>
    <t>2.6150.340000-016</t>
  </si>
  <si>
    <t>016</t>
  </si>
  <si>
    <t>Stadtumbau</t>
  </si>
  <si>
    <t>2.6150.347000-016</t>
  </si>
  <si>
    <t>0ZW</t>
  </si>
  <si>
    <t>2.6150.361020-016</t>
  </si>
  <si>
    <t>2.6150.361022-016</t>
  </si>
  <si>
    <t>2.6150.368100-016</t>
  </si>
  <si>
    <t>2.6150.940000-016</t>
  </si>
  <si>
    <t>2.6150.987000-016</t>
  </si>
  <si>
    <t>2.6200.325000-002</t>
  </si>
  <si>
    <t>6200</t>
  </si>
  <si>
    <t>2.6200.328000-002</t>
  </si>
  <si>
    <t>3280</t>
  </si>
  <si>
    <t>Darlehensrückflüsse vom</t>
  </si>
  <si>
    <t>2.6300.350000-002</t>
  </si>
  <si>
    <t>6300</t>
  </si>
  <si>
    <t>Erschließungsbeiträge,</t>
  </si>
  <si>
    <t>Straßenausbaubeiträge</t>
  </si>
  <si>
    <t>0WX</t>
  </si>
  <si>
    <t>F1</t>
  </si>
  <si>
    <t>66</t>
  </si>
  <si>
    <t>2.6300.932000-002</t>
  </si>
  <si>
    <t>2.6300.935010-002</t>
  </si>
  <si>
    <t>2.6300.935200-002</t>
  </si>
  <si>
    <t>GD2.6300-002</t>
  </si>
  <si>
    <t>2.6300.935300-002</t>
  </si>
  <si>
    <t>2.6300.935800-002</t>
  </si>
  <si>
    <t>2.6300.935810-002</t>
  </si>
  <si>
    <t>2.6300.950000-002</t>
  </si>
  <si>
    <t>2.6300.950000-003</t>
  </si>
  <si>
    <t>Weinbergweg</t>
  </si>
  <si>
    <t>2.6300.935810-007</t>
  </si>
  <si>
    <t>Demonstrator Mitteldeutschland "MOSAIQUE"</t>
  </si>
  <si>
    <t>2.6300.950000-013</t>
  </si>
  <si>
    <t>Piazza an der Neustädter Passage</t>
  </si>
  <si>
    <t>2.6300.959000-017</t>
  </si>
  <si>
    <t>017</t>
  </si>
  <si>
    <t>Marktplatz</t>
  </si>
  <si>
    <t>2.6300.932000-019</t>
  </si>
  <si>
    <t>Wendeschleife Pfingstanger</t>
  </si>
  <si>
    <t>2.6300.950000-025</t>
  </si>
  <si>
    <t>LZA - Knotenausbau E.-Grube-Str./Heideallee</t>
  </si>
  <si>
    <t>2.6300.950000-031</t>
  </si>
  <si>
    <t>Platzgestaltungen - Zentrum Neustadt</t>
  </si>
  <si>
    <t>2.6300.361020-032</t>
  </si>
  <si>
    <t>Saline Brücken</t>
  </si>
  <si>
    <t>2.6300.361022-032</t>
  </si>
  <si>
    <t>2.6300.950001-032</t>
  </si>
  <si>
    <t>(UK) Saline - Franz-</t>
  </si>
  <si>
    <t>Schubert-Straße</t>
  </si>
  <si>
    <t>GD2.6300-032-01</t>
  </si>
  <si>
    <t>2.6300.950002-032</t>
  </si>
  <si>
    <t>(UK) Kotgrabenbrücke</t>
  </si>
  <si>
    <t>2.6300.959001-032</t>
  </si>
  <si>
    <t>2.6300.959002-032</t>
  </si>
  <si>
    <t>2.6300.361000-033</t>
  </si>
  <si>
    <t>033</t>
  </si>
  <si>
    <t>S-Bahn Trotha (BÜ) km 2,340</t>
  </si>
  <si>
    <t>3OH</t>
  </si>
  <si>
    <t>2.6300.950000-033</t>
  </si>
  <si>
    <t>0OH</t>
  </si>
  <si>
    <t>2.6300.361000-034</t>
  </si>
  <si>
    <t>034</t>
  </si>
  <si>
    <t>Busbahnhof / Hauptbahnhof</t>
  </si>
  <si>
    <t>ÖPNVG</t>
  </si>
  <si>
    <t>6HX</t>
  </si>
  <si>
    <t>2.6300.366000-034</t>
  </si>
  <si>
    <t>Zuschüsse von sonstigen</t>
  </si>
  <si>
    <t>6SX</t>
  </si>
  <si>
    <t>2.6300.950000-034</t>
  </si>
  <si>
    <t>2.6300.959000-034</t>
  </si>
  <si>
    <t>2.6300.361000-038</t>
  </si>
  <si>
    <t>038</t>
  </si>
  <si>
    <t>Brücke über den Riebeckplatz (B6)</t>
  </si>
  <si>
    <t>6OH</t>
  </si>
  <si>
    <t>2.6300.950000-038</t>
  </si>
  <si>
    <t>2.6300.959000-038</t>
  </si>
  <si>
    <t>2.6300.950000-039</t>
  </si>
  <si>
    <t>039</t>
  </si>
  <si>
    <t>Geh- und Radwege im Stadtgebiet</t>
  </si>
  <si>
    <t>GD2.6300-039</t>
  </si>
  <si>
    <t>2.6300.959000-039</t>
  </si>
  <si>
    <t>2.6300.361000-040</t>
  </si>
  <si>
    <t>040</t>
  </si>
  <si>
    <t>Hafenbahn, B6 und L145</t>
  </si>
  <si>
    <t>2.6300.950000-040</t>
  </si>
  <si>
    <t>2.6300.985000-041</t>
  </si>
  <si>
    <t>041</t>
  </si>
  <si>
    <t>Steinweg /Komplexmaßnahme HAVAG</t>
  </si>
  <si>
    <t>2.6300.350000-043</t>
  </si>
  <si>
    <t>043</t>
  </si>
  <si>
    <t>Beesener Straße</t>
  </si>
  <si>
    <t>0SH</t>
  </si>
  <si>
    <t>2.6300.361000-043</t>
  </si>
  <si>
    <t>6SH</t>
  </si>
  <si>
    <t>2.6300.959000-043</t>
  </si>
  <si>
    <t>2.6300.985000-043</t>
  </si>
  <si>
    <t>2.6300.950000-045</t>
  </si>
  <si>
    <t>045</t>
  </si>
  <si>
    <t>Haltestellen Bus</t>
  </si>
  <si>
    <t>GD2.6300-045</t>
  </si>
  <si>
    <t>2.6300.959000-045</t>
  </si>
  <si>
    <t>2.6300.950000-048</t>
  </si>
  <si>
    <t>048</t>
  </si>
  <si>
    <t>LZA Huttenstraße/E.-Brändström-Straße</t>
  </si>
  <si>
    <t>00F</t>
  </si>
  <si>
    <t>2.6300.361000-056</t>
  </si>
  <si>
    <t>056</t>
  </si>
  <si>
    <t>östl. Mansfelder Str./Komplexmaßn. HAVAG</t>
  </si>
  <si>
    <t>2.6300.366000-056</t>
  </si>
  <si>
    <t>2.6300.932000-056</t>
  </si>
  <si>
    <t>GD2.6300-056</t>
  </si>
  <si>
    <t>2.6300.959000-056</t>
  </si>
  <si>
    <t>2.6300.985000-056</t>
  </si>
  <si>
    <t>2.6300.361000-060</t>
  </si>
  <si>
    <t>060</t>
  </si>
  <si>
    <t>Berliner Straße (BÜ) Zöberitzer Weg km 4,853</t>
  </si>
  <si>
    <t>2.6300.950000-060</t>
  </si>
  <si>
    <t>2.6300.950000-062</t>
  </si>
  <si>
    <t>062</t>
  </si>
  <si>
    <t>Wegweisung</t>
  </si>
  <si>
    <t>2.6300.959000-065</t>
  </si>
  <si>
    <t>065</t>
  </si>
  <si>
    <t>Böllberger Weg</t>
  </si>
  <si>
    <t>2.6300.932000-071</t>
  </si>
  <si>
    <t>071</t>
  </si>
  <si>
    <t>Haupterschließungsstr. Gewerbegebiete Halle-Ost</t>
  </si>
  <si>
    <t>0OF</t>
  </si>
  <si>
    <t>2.6300.361030-077</t>
  </si>
  <si>
    <t>077</t>
  </si>
  <si>
    <t>Apoldaer Straße, Oberflächensanierung</t>
  </si>
  <si>
    <t>4SB</t>
  </si>
  <si>
    <t>2.6300.950000-077</t>
  </si>
  <si>
    <t>2.6300.959000-077</t>
  </si>
  <si>
    <t>2.6300.361030-081</t>
  </si>
  <si>
    <t>081</t>
  </si>
  <si>
    <t>Eislebener Straße</t>
  </si>
  <si>
    <t>2.6300.950000-081</t>
  </si>
  <si>
    <t>2.6300.959000-081</t>
  </si>
  <si>
    <t>2.6300.960000-081</t>
  </si>
  <si>
    <t>9600</t>
  </si>
  <si>
    <t>Beleuchtungsanlagen</t>
  </si>
  <si>
    <t>2.6300.361030-084</t>
  </si>
  <si>
    <t>084</t>
  </si>
  <si>
    <t>westlicher Mühlweg</t>
  </si>
  <si>
    <t>2.6300.950000-084</t>
  </si>
  <si>
    <t>2.6300.361000-086</t>
  </si>
  <si>
    <t>Zollrain Knoten L163/B80-Knoten Zscherbener Straße</t>
  </si>
  <si>
    <t>2.6300.950000-086</t>
  </si>
  <si>
    <t>GD2.6300-086</t>
  </si>
  <si>
    <t>2.6300.959000-086</t>
  </si>
  <si>
    <t>2.6300.361000-088</t>
  </si>
  <si>
    <t>088</t>
  </si>
  <si>
    <t>Magdeburger Straße</t>
  </si>
  <si>
    <t>2.6300.950000-088</t>
  </si>
  <si>
    <t>GD2.6300-088</t>
  </si>
  <si>
    <t>2.6300.959000-088</t>
  </si>
  <si>
    <t>2.6300.340000-094</t>
  </si>
  <si>
    <t>094</t>
  </si>
  <si>
    <t>Baugebiet A.-Oelßner-Straße</t>
  </si>
  <si>
    <t>2.6300.950000-094</t>
  </si>
  <si>
    <t>GD2.6300-094</t>
  </si>
  <si>
    <t>2.6300.959000-094</t>
  </si>
  <si>
    <t>2.6300.361000-095</t>
  </si>
  <si>
    <t>095</t>
  </si>
  <si>
    <t>SRWW Hafenbahnbr. bis Holzplatz</t>
  </si>
  <si>
    <t>2.6300.950000-095</t>
  </si>
  <si>
    <t>GD2.6300-095</t>
  </si>
  <si>
    <t>2.6300.959000-095</t>
  </si>
  <si>
    <t>2.6300.361000-097</t>
  </si>
  <si>
    <t>097</t>
  </si>
  <si>
    <t>Geh- und Radwege Kröllwitzer Str.</t>
  </si>
  <si>
    <t>2.6300.932000-097</t>
  </si>
  <si>
    <t>Erwerb von Grundstücken</t>
  </si>
  <si>
    <t>2.6300.950000-097</t>
  </si>
  <si>
    <t>GD2.6300-097</t>
  </si>
  <si>
    <t>2.6300.959000-097</t>
  </si>
  <si>
    <t>2.6300.932000-099</t>
  </si>
  <si>
    <t>099</t>
  </si>
  <si>
    <t>Geh- und Radweg Osendorf - Döllnitz</t>
  </si>
  <si>
    <t>2.6300.950000-099</t>
  </si>
  <si>
    <t>2.6300.959000-099</t>
  </si>
  <si>
    <t>2.6300.950000-101</t>
  </si>
  <si>
    <t>101</t>
  </si>
  <si>
    <t>Obere Leipziger Straße - Anbindung Riebeckplatz</t>
  </si>
  <si>
    <t>2.6300.361000-102</t>
  </si>
  <si>
    <t>102</t>
  </si>
  <si>
    <t>Stützmauer MMZ</t>
  </si>
  <si>
    <t>2.6300.932000-102</t>
  </si>
  <si>
    <t>0SF</t>
  </si>
  <si>
    <t>2.6300.950000-102</t>
  </si>
  <si>
    <t>GD2.6300-102</t>
  </si>
  <si>
    <t>2.6300.959000-102</t>
  </si>
  <si>
    <t>2.6300.361110-104</t>
  </si>
  <si>
    <t>104</t>
  </si>
  <si>
    <t>Südbahnhof</t>
  </si>
  <si>
    <t>2.6300.950000-104</t>
  </si>
  <si>
    <t>2.6300.368000-106</t>
  </si>
  <si>
    <t>106</t>
  </si>
  <si>
    <t>Betonsanierung Kuh und Pferd</t>
  </si>
  <si>
    <t>5SO</t>
  </si>
  <si>
    <t>2.6300.950000-106</t>
  </si>
  <si>
    <t>GD2.6300-106</t>
  </si>
  <si>
    <t>0SO</t>
  </si>
  <si>
    <t>2.6300.959000-106</t>
  </si>
  <si>
    <t>2.6300.361000-107</t>
  </si>
  <si>
    <t>107</t>
  </si>
  <si>
    <t>Überbausanierung BW 28 - Carl-Robert-Straße</t>
  </si>
  <si>
    <t>2.6300.950000-107</t>
  </si>
  <si>
    <t>GD2.6300-107</t>
  </si>
  <si>
    <t>2.6300.959000-107</t>
  </si>
  <si>
    <t>2.6300.361000-108</t>
  </si>
  <si>
    <t>108</t>
  </si>
  <si>
    <t>Dessauer/Paracelsusstr.-Dessauer Brücke</t>
  </si>
  <si>
    <t>2.6300.950000-108</t>
  </si>
  <si>
    <t>GD2.6300-108</t>
  </si>
  <si>
    <t>2.6300.959000-108</t>
  </si>
  <si>
    <t>2.6300.950000-146</t>
  </si>
  <si>
    <t>146</t>
  </si>
  <si>
    <t>Fußgängerüberwege</t>
  </si>
  <si>
    <t>2.6300.959000-154</t>
  </si>
  <si>
    <t>154</t>
  </si>
  <si>
    <t>Hafenbahntrasse</t>
  </si>
  <si>
    <t>2.6300.950000-181</t>
  </si>
  <si>
    <t>181</t>
  </si>
  <si>
    <t>Voßstraße</t>
  </si>
  <si>
    <t>2.6300.985000-183</t>
  </si>
  <si>
    <t>183</t>
  </si>
  <si>
    <t>Straßenbahn Halle/Halle-Neustadt - Riebeckplatz</t>
  </si>
  <si>
    <t>2.6300.987000-188</t>
  </si>
  <si>
    <t>188</t>
  </si>
  <si>
    <t>Stufen Ritter-Haus</t>
  </si>
  <si>
    <t>OSP</t>
  </si>
  <si>
    <t>2.6300.361000-199</t>
  </si>
  <si>
    <t>199</t>
  </si>
  <si>
    <t>Weststraße, kreuzungsbedingte Kosten L164n</t>
  </si>
  <si>
    <t>3OX</t>
  </si>
  <si>
    <t>2.6300.950000-199</t>
  </si>
  <si>
    <t>2.6300.932000-200</t>
  </si>
  <si>
    <t>200</t>
  </si>
  <si>
    <t>Weststraße / Brücke</t>
  </si>
  <si>
    <t>0OL</t>
  </si>
  <si>
    <t>2.6300.347000-204</t>
  </si>
  <si>
    <t>204</t>
  </si>
  <si>
    <t>Charlottenstraße - Grüner Winkel (Insel B)</t>
  </si>
  <si>
    <t>2.6300.950000-208</t>
  </si>
  <si>
    <t>208</t>
  </si>
  <si>
    <t>Dünnschichtbeläge</t>
  </si>
  <si>
    <t>2.6300.932000-226</t>
  </si>
  <si>
    <t>226</t>
  </si>
  <si>
    <t>HES, 3. BA (3b1) B6 / Grenzstraße</t>
  </si>
  <si>
    <t>2.6300.950000-226</t>
  </si>
  <si>
    <t>E5</t>
  </si>
  <si>
    <t>2.6300.959000-226</t>
  </si>
  <si>
    <t>2.6300.361000-227</t>
  </si>
  <si>
    <t>227</t>
  </si>
  <si>
    <t>HES, 4. BA Delitzscher Straße / Berliner Straße</t>
  </si>
  <si>
    <t>3OF</t>
  </si>
  <si>
    <t>2.6300.932000-227</t>
  </si>
  <si>
    <t>2.6300.950000-227</t>
  </si>
  <si>
    <t>GD2.6300-227</t>
  </si>
  <si>
    <t>2.6300.959000-227</t>
  </si>
  <si>
    <t>2.6300.361000-228</t>
  </si>
  <si>
    <t>228</t>
  </si>
  <si>
    <t>HES, 3. BA (3b2) Knoten Grenzstr./Delitzscher Str.</t>
  </si>
  <si>
    <t>2.6300.366000-228</t>
  </si>
  <si>
    <t>2.6300.932000-228</t>
  </si>
  <si>
    <t>GD2.6300-228</t>
  </si>
  <si>
    <t>2.6300.950000-228</t>
  </si>
  <si>
    <t>2.6300.959000-228</t>
  </si>
  <si>
    <t>2.6300.361000-230</t>
  </si>
  <si>
    <t>230</t>
  </si>
  <si>
    <t>Delitzscher Str., Güterbhf. - Reideburg</t>
  </si>
  <si>
    <t>2.6300.932000-230</t>
  </si>
  <si>
    <t>GD2.6300-230</t>
  </si>
  <si>
    <t>2.6300.950000-230</t>
  </si>
  <si>
    <t>2.6300.959000-230</t>
  </si>
  <si>
    <t>2.6300.959000-256</t>
  </si>
  <si>
    <t>256</t>
  </si>
  <si>
    <t>Dritter Saaleübergang (Südvariante)</t>
  </si>
  <si>
    <t>2.6300.959000-266</t>
  </si>
  <si>
    <t>266</t>
  </si>
  <si>
    <t>Steintor</t>
  </si>
  <si>
    <t>2.6300.361030-276</t>
  </si>
  <si>
    <t>276</t>
  </si>
  <si>
    <t>Berliner Straße - Teilabschnitte</t>
  </si>
  <si>
    <t>2.6300.950000-276</t>
  </si>
  <si>
    <t>GD2.6300-276</t>
  </si>
  <si>
    <t>2.6300.959000-276</t>
  </si>
  <si>
    <t>2.6300.960000-276</t>
  </si>
  <si>
    <t>2.6300.950000-285</t>
  </si>
  <si>
    <t>285</t>
  </si>
  <si>
    <t>Eisenbahnüberführung Dürrenberger Straße</t>
  </si>
  <si>
    <t>2.6600.950000-002</t>
  </si>
  <si>
    <t>6600</t>
  </si>
  <si>
    <t>2.6600.361000-003</t>
  </si>
  <si>
    <t>A14 / Autobahnzubringer Halle-Ost</t>
  </si>
  <si>
    <t>6OX</t>
  </si>
  <si>
    <t>2.6600.950000-003</t>
  </si>
  <si>
    <t>2.6600.959000-010</t>
  </si>
  <si>
    <t>Gimritzer Damm</t>
  </si>
  <si>
    <t>2.6600.950000-062</t>
  </si>
  <si>
    <t>Schleusenbrücke</t>
  </si>
  <si>
    <t>2.6800.352000-002</t>
  </si>
  <si>
    <t>6800</t>
  </si>
  <si>
    <t>Ablösung Stellplatzpflicht</t>
  </si>
  <si>
    <t>2.6800.935810-004</t>
  </si>
  <si>
    <t>Bewirtschaftung Parkraum</t>
  </si>
  <si>
    <t>2.6800.950000-004</t>
  </si>
  <si>
    <t>2.6800.366000-006</t>
  </si>
  <si>
    <t>Schnittstelle S-Bahnhof Nietleben</t>
  </si>
  <si>
    <t>2.6800.932000-006</t>
  </si>
  <si>
    <t>GD2.6800-006</t>
  </si>
  <si>
    <t>2.6800.950000-006</t>
  </si>
  <si>
    <t>2.6800.959000-006</t>
  </si>
  <si>
    <t>2.6800.361110-007</t>
  </si>
  <si>
    <t>Parkplatz Pusteblume</t>
  </si>
  <si>
    <t>2.6800.950000-007</t>
  </si>
  <si>
    <t>2.6800.367000-020</t>
  </si>
  <si>
    <t>020</t>
  </si>
  <si>
    <t>Stellflächen für Wertstoffcontainer</t>
  </si>
  <si>
    <t>Zuschüsse von privaten</t>
  </si>
  <si>
    <t>Unternehmen</t>
  </si>
  <si>
    <t>2.6800.951000-020</t>
  </si>
  <si>
    <t>9510</t>
  </si>
  <si>
    <t>GD2.6800-020</t>
  </si>
  <si>
    <t>2.6800.959000-020</t>
  </si>
  <si>
    <t>2.6800.361000-025</t>
  </si>
  <si>
    <t>Parkleitsystem, 3. Ausbaustufe</t>
  </si>
  <si>
    <t>2.6800.950000-025</t>
  </si>
  <si>
    <t>2.6900.361020-014</t>
  </si>
  <si>
    <t>6900</t>
  </si>
  <si>
    <t>Grundwasserabsenkung Neustadt</t>
  </si>
  <si>
    <t>2.6900.950000-014</t>
  </si>
  <si>
    <t>GD2.6900-014</t>
  </si>
  <si>
    <t>OOF</t>
  </si>
  <si>
    <t>2.6900.959000-014</t>
  </si>
  <si>
    <t>2.7500.935010-002</t>
  </si>
  <si>
    <t>7</t>
  </si>
  <si>
    <t>7500</t>
  </si>
  <si>
    <t>2.7500.935100-002</t>
  </si>
  <si>
    <t>GD2.7500-002</t>
  </si>
  <si>
    <t>2.7500.935200-002</t>
  </si>
  <si>
    <t>2.7500.935300-002</t>
  </si>
  <si>
    <t>2.7500.935800-002</t>
  </si>
  <si>
    <t>2.7500.952000-013</t>
  </si>
  <si>
    <t>Sanierung Wasserleitungen Nordfriedhof</t>
  </si>
  <si>
    <t>GD2.7500-013</t>
  </si>
  <si>
    <t>2.7500.959000-013</t>
  </si>
  <si>
    <t>2.7500.959000-017</t>
  </si>
  <si>
    <t>Sanierung Wasserleitungen Südfriedhof</t>
  </si>
  <si>
    <t>2.7500.952000-018</t>
  </si>
  <si>
    <t>Grabfelder</t>
  </si>
  <si>
    <t>OBP</t>
  </si>
  <si>
    <t>2.7500.985100-019</t>
  </si>
  <si>
    <t>Sozialgebäude Südfriedhof</t>
  </si>
  <si>
    <t>2.7500.985200-019</t>
  </si>
  <si>
    <t>2.7500.942000-025</t>
  </si>
  <si>
    <t>Kolumbarium Stadtgottesacker</t>
  </si>
  <si>
    <t>2.7720.935010-002</t>
  </si>
  <si>
    <t>7720</t>
  </si>
  <si>
    <t>2.7720.935100-002</t>
  </si>
  <si>
    <t>2.7720.935300-002</t>
  </si>
  <si>
    <t>2.7910.935010-002</t>
  </si>
  <si>
    <t>7910</t>
  </si>
  <si>
    <t>09000</t>
  </si>
  <si>
    <t>0800</t>
  </si>
  <si>
    <t>2.7920.361000-002</t>
  </si>
  <si>
    <t>7920</t>
  </si>
  <si>
    <t>2.7920.361001-002</t>
  </si>
  <si>
    <t>2.7920.985000-002</t>
  </si>
  <si>
    <t>Invest.-zuschuss an</t>
  </si>
  <si>
    <t>GD2.7920-002</t>
  </si>
  <si>
    <t>2.7920.985001-002</t>
  </si>
  <si>
    <t>öffent.-wirtsch. Untern.</t>
  </si>
  <si>
    <t>2.7920.985002-002</t>
  </si>
  <si>
    <t>2.7920.987000-002</t>
  </si>
  <si>
    <t>2.8050.985000-002</t>
  </si>
  <si>
    <t>8</t>
  </si>
  <si>
    <t>8050</t>
  </si>
  <si>
    <t>2.8400.330900-002</t>
  </si>
  <si>
    <t>8400</t>
  </si>
  <si>
    <t>3309</t>
  </si>
  <si>
    <t>Veräußerung v. Beteiligungen</t>
  </si>
  <si>
    <t>Teilausgleich Altfehlbeträge</t>
  </si>
  <si>
    <t>0WY</t>
  </si>
  <si>
    <t>D1</t>
  </si>
  <si>
    <t>2.8400.361000-006</t>
  </si>
  <si>
    <t>Entw.-gesellsch. Ind.-gebiet HAL-SK mbH u. Co. KG</t>
  </si>
  <si>
    <t>2.8400.365000-006</t>
  </si>
  <si>
    <t>2.8400.985000-006</t>
  </si>
  <si>
    <t>2.8400.932000-007</t>
  </si>
  <si>
    <t>Neue Messe Bruckdorf</t>
  </si>
  <si>
    <t>2.8400.950000-007</t>
  </si>
  <si>
    <t>2.8400.959000-007</t>
  </si>
  <si>
    <t>2.8400.325000-009</t>
  </si>
  <si>
    <t>Neubau TGZ III</t>
  </si>
  <si>
    <t>2.8400.932000-011</t>
  </si>
  <si>
    <t>Entwicklung Industriepark Ammendorf</t>
  </si>
  <si>
    <t>2.8400.950000-011</t>
  </si>
  <si>
    <t>2.8400.950000-012</t>
  </si>
  <si>
    <t>Industriepark Ammendorf - Werk 1</t>
  </si>
  <si>
    <t>2.8400.330000-015</t>
  </si>
  <si>
    <t>3300</t>
  </si>
  <si>
    <t>Veräußerung von Beteiligungen</t>
  </si>
  <si>
    <t>Rückflüsse Kapitaleinlagen /</t>
  </si>
  <si>
    <t>Beteiligungen (DSM)</t>
  </si>
  <si>
    <t>2.8400.361000-017</t>
  </si>
  <si>
    <t>Infrastrukturmaßn. Gewerbebestandsgebiet Halle-Ost</t>
  </si>
  <si>
    <t>2.8400.365000-017</t>
  </si>
  <si>
    <t>2.8400.932000-017</t>
  </si>
  <si>
    <t>2.8400.950000-017</t>
  </si>
  <si>
    <t>GD2.8400-017</t>
  </si>
  <si>
    <t>2.8400.959000-017</t>
  </si>
  <si>
    <t>2.8400.365000-019</t>
  </si>
  <si>
    <t>Netzbetreibergesellschaft</t>
  </si>
  <si>
    <t>2.8400.985000-019</t>
  </si>
  <si>
    <t>2.8400.985000-020</t>
  </si>
  <si>
    <t>Stadtmarketing - Reiseveranstaltertätigkeit</t>
  </si>
  <si>
    <t>2.8410.985000-002</t>
  </si>
  <si>
    <t>8410</t>
  </si>
  <si>
    <t>2.8430.985100-005</t>
  </si>
  <si>
    <t>8430</t>
  </si>
  <si>
    <t>Ratshof - Brandschutzsicherung Keller</t>
  </si>
  <si>
    <t>GD2.8430-005</t>
  </si>
  <si>
    <t>25</t>
  </si>
  <si>
    <t>1250</t>
  </si>
  <si>
    <t>2.8430.985200-005</t>
  </si>
  <si>
    <t>2.8430.985100-012</t>
  </si>
  <si>
    <t>Rennbahn</t>
  </si>
  <si>
    <t>2.8550.935010-002</t>
  </si>
  <si>
    <t>8550</t>
  </si>
  <si>
    <t>2.8550.935100-002</t>
  </si>
  <si>
    <t>2.8800.932000-002</t>
  </si>
  <si>
    <t>8800</t>
  </si>
  <si>
    <t>1230</t>
  </si>
  <si>
    <t>2.8800.997000-002</t>
  </si>
  <si>
    <t>9970</t>
  </si>
  <si>
    <t>Abführung an den</t>
  </si>
  <si>
    <t>Entschädigungsfonds</t>
  </si>
  <si>
    <t>H1</t>
  </si>
  <si>
    <t>2.8800.361020-005</t>
  </si>
  <si>
    <t>Baufreimachung kommunaler Vorhaben</t>
  </si>
  <si>
    <t>2.8800.361110-005</t>
  </si>
  <si>
    <t>6WT</t>
  </si>
  <si>
    <t>2.8800.946000-005</t>
  </si>
  <si>
    <t>2.8800.946300-005</t>
  </si>
  <si>
    <t>9463</t>
  </si>
  <si>
    <t>Baufreimachung -</t>
  </si>
  <si>
    <t>2.8800.946400-005</t>
  </si>
  <si>
    <t>9464</t>
  </si>
  <si>
    <t>2.9010.361900-002</t>
  </si>
  <si>
    <t>9</t>
  </si>
  <si>
    <t>9010</t>
  </si>
  <si>
    <t>3619</t>
  </si>
  <si>
    <t>§ 16 FAG</t>
  </si>
  <si>
    <t>7WB</t>
  </si>
  <si>
    <t>G1</t>
  </si>
  <si>
    <t>2.9010.361901-002</t>
  </si>
  <si>
    <t>§ 16 FAG-Brü. ü.Riebeckplatz</t>
  </si>
  <si>
    <t>7SF</t>
  </si>
  <si>
    <t>2.9010.361902-002</t>
  </si>
  <si>
    <t>§ 16 FAG- HES 3. BA (3b2)</t>
  </si>
  <si>
    <t>2.9010.361905-002</t>
  </si>
  <si>
    <t>§ 16 FAG - A 14 Autobahnz.</t>
  </si>
  <si>
    <t>7SH</t>
  </si>
  <si>
    <t>2.9010.361906-002</t>
  </si>
  <si>
    <t>§ 16 FAG - Beesener Straße</t>
  </si>
  <si>
    <t>2.9010.361907-002</t>
  </si>
  <si>
    <t>§ 16 FAG - östl. Mansf. Str.</t>
  </si>
  <si>
    <t>2.9010.361908-002</t>
  </si>
  <si>
    <t>§ 16 FAG - Delitzscher Straße</t>
  </si>
  <si>
    <t>2.9010.361909-002</t>
  </si>
  <si>
    <t>§ 16 FAG -BW 28-C.-Rob.-Str.</t>
  </si>
  <si>
    <t>2.9100.300000-002</t>
  </si>
  <si>
    <t>9100</t>
  </si>
  <si>
    <t>Zuführung vom</t>
  </si>
  <si>
    <t>Verwaltungshaushalt</t>
  </si>
  <si>
    <t>A1</t>
  </si>
  <si>
    <t>2.9100.300020-002</t>
  </si>
  <si>
    <t>Zuführung vom Verwalt-</t>
  </si>
  <si>
    <t>ungshaushalt (Tilgung PPP)</t>
  </si>
  <si>
    <t>2.9100.311000-002</t>
  </si>
  <si>
    <t>3110</t>
  </si>
  <si>
    <t>Entnahme aus der</t>
  </si>
  <si>
    <t>allgemeinen Rücklage</t>
  </si>
  <si>
    <t>B1</t>
  </si>
  <si>
    <t>2.9100.321010-002</t>
  </si>
  <si>
    <t>Rückflüsse aus Darlehen vom Land</t>
  </si>
  <si>
    <t>Stark II</t>
  </si>
  <si>
    <t>2.9100.376100-002</t>
  </si>
  <si>
    <t>3761</t>
  </si>
  <si>
    <t>Kredite von sonst. öffentl.</t>
  </si>
  <si>
    <t>Sonderrechnungen (o. Umsch.)</t>
  </si>
  <si>
    <t>2.9100.376200-002</t>
  </si>
  <si>
    <t>3762</t>
  </si>
  <si>
    <t>Kredite von sonst.-öffentl.</t>
  </si>
  <si>
    <t>Sonderrechungen (f. Umsch.)</t>
  </si>
  <si>
    <t>H2</t>
  </si>
  <si>
    <t>2.9100.900900-002</t>
  </si>
  <si>
    <t>9009</t>
  </si>
  <si>
    <t>Zuführung zum VWH</t>
  </si>
  <si>
    <t>2.9100.975100-002</t>
  </si>
  <si>
    <t>9751</t>
  </si>
  <si>
    <t>Tilgung v. Krediten komm.</t>
  </si>
  <si>
    <t>GD2.9100-002-01</t>
  </si>
  <si>
    <t>2.9100.976100-002</t>
  </si>
  <si>
    <t>9761</t>
  </si>
  <si>
    <t>Tilg.v. Krediten sonst. öff.</t>
  </si>
  <si>
    <t>2.9100.976120-002</t>
  </si>
  <si>
    <t>Sonderrech. (o. Umsch.)-PPP</t>
  </si>
  <si>
    <t>2.9100.976210-002</t>
  </si>
  <si>
    <t>9762</t>
  </si>
  <si>
    <t>Sonderrechnungen  (f. Umsch.)</t>
  </si>
  <si>
    <t>F2</t>
  </si>
  <si>
    <t>2.9100.977100-002</t>
  </si>
  <si>
    <t>9771</t>
  </si>
  <si>
    <t>Tilgung von Krediten priv.</t>
  </si>
  <si>
    <t>Unternehmen (o. Umsch.)</t>
  </si>
  <si>
    <t>2.9200.395000-002</t>
  </si>
  <si>
    <t>9200</t>
  </si>
  <si>
    <t>3950</t>
  </si>
  <si>
    <t>Ist-Überschuss d. VMH</t>
  </si>
  <si>
    <t>Apl./Üpl. Umbuchungen</t>
  </si>
  <si>
    <t>Vormerkungen</t>
  </si>
  <si>
    <t>AO-Soll vorerfasst</t>
  </si>
  <si>
    <t>Haushaltsstelle</t>
  </si>
  <si>
    <t>Epl</t>
  </si>
  <si>
    <t>UAbsch</t>
  </si>
  <si>
    <t>UGr.</t>
  </si>
  <si>
    <t>Maßnahme</t>
  </si>
  <si>
    <t>Haushaltsstelle Text3</t>
  </si>
  <si>
    <t>Bezeichnung Haushaltsstelle</t>
  </si>
  <si>
    <t>Hst. Text2</t>
  </si>
  <si>
    <t>Bew.St.</t>
  </si>
  <si>
    <t>Abr</t>
  </si>
  <si>
    <t>KsTr</t>
  </si>
  <si>
    <t>SalFSt</t>
  </si>
  <si>
    <t>Bezirk</t>
  </si>
  <si>
    <t>Bemerkungen</t>
  </si>
  <si>
    <t>Bezeichnung</t>
  </si>
  <si>
    <t>Plan 2011</t>
  </si>
  <si>
    <t>Ausgaben</t>
  </si>
  <si>
    <t>Einnahmen</t>
  </si>
  <si>
    <t>Reste Vorjahr</t>
  </si>
  <si>
    <t>Sperre</t>
  </si>
  <si>
    <t>Veränderungen</t>
  </si>
  <si>
    <t>vertragl. Bindung</t>
  </si>
  <si>
    <t>Verbrauch</t>
  </si>
  <si>
    <t>davon Reste</t>
  </si>
  <si>
    <t>Zuw. vom Land</t>
  </si>
  <si>
    <t>Ausstattung</t>
  </si>
  <si>
    <t>Stand: 08.06.2011</t>
  </si>
  <si>
    <t>verfügbare Mittel</t>
  </si>
  <si>
    <t>Summe Einzelplan 0</t>
  </si>
  <si>
    <t>Summe Einzelplan 1</t>
  </si>
  <si>
    <t>Summe Einzelplan 2</t>
  </si>
  <si>
    <t>Summe Einzelplan 3</t>
  </si>
  <si>
    <t>Summe Einzelplan 4</t>
  </si>
  <si>
    <t>Summe Einzelplan 5</t>
  </si>
  <si>
    <t>Summe Einzelplan 6</t>
  </si>
  <si>
    <t>Summe Einzelplan 9</t>
  </si>
  <si>
    <t>Summe Einzelplan 8</t>
  </si>
  <si>
    <t>Summe Einzelplan 7</t>
  </si>
  <si>
    <t>Summe Einzelpläne 0 - 8</t>
  </si>
  <si>
    <t>Gesamtsumme 0 - 9</t>
  </si>
  <si>
    <t>Entwurf - Berichtserstattung über den Vollzug des Vermögenshaushaltes - II. Quartal 2011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</si>
</sst>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2"/>
      <color indexed="8"/>
      <name val="Arial"/>
      <family val="2"/>
    </font>
    <font>
      <b/>
      <u/>
      <sz val="18"/>
      <color indexed="8"/>
      <name val="Arial"/>
      <family val="2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Fill="1"/>
    <xf numFmtId="3" fontId="0" fillId="0" borderId="0" xfId="0" applyNumberFormat="1"/>
    <xf numFmtId="0" fontId="2" fillId="0" borderId="0" xfId="0" applyFont="1"/>
    <xf numFmtId="49" fontId="0" fillId="0" borderId="0" xfId="0" applyNumberFormat="1" applyFill="1" applyBorder="1"/>
    <xf numFmtId="49" fontId="0" fillId="2" borderId="0" xfId="0" applyNumberFormat="1" applyFill="1" applyBorder="1"/>
    <xf numFmtId="3" fontId="0" fillId="0" borderId="0" xfId="0" applyNumberFormat="1" applyBorder="1"/>
    <xf numFmtId="4" fontId="0" fillId="0" borderId="0" xfId="0" applyNumberFormat="1" applyBorder="1"/>
    <xf numFmtId="4" fontId="0" fillId="0" borderId="1" xfId="0" applyNumberFormat="1" applyBorder="1"/>
    <xf numFmtId="0" fontId="0" fillId="0" borderId="2" xfId="0" applyFill="1" applyBorder="1"/>
    <xf numFmtId="0" fontId="0" fillId="0" borderId="2" xfId="0" applyBorder="1"/>
    <xf numFmtId="3" fontId="0" fillId="0" borderId="2" xfId="0" applyNumberFormat="1" applyBorder="1"/>
    <xf numFmtId="4" fontId="0" fillId="0" borderId="2" xfId="0" applyNumberFormat="1" applyBorder="1"/>
    <xf numFmtId="4" fontId="0" fillId="0" borderId="3" xfId="0" applyNumberFormat="1" applyBorder="1"/>
    <xf numFmtId="49" fontId="0" fillId="0" borderId="4" xfId="0" applyNumberFormat="1" applyFill="1" applyBorder="1"/>
    <xf numFmtId="0" fontId="0" fillId="0" borderId="5" xfId="0" applyFill="1" applyBorder="1"/>
    <xf numFmtId="0" fontId="0" fillId="0" borderId="1" xfId="0" applyNumberFormat="1" applyFill="1" applyBorder="1"/>
    <xf numFmtId="3" fontId="0" fillId="0" borderId="1" xfId="0" applyNumberFormat="1" applyBorder="1"/>
    <xf numFmtId="3" fontId="0" fillId="0" borderId="3" xfId="0" applyNumberFormat="1" applyBorder="1"/>
    <xf numFmtId="3" fontId="0" fillId="0" borderId="4" xfId="0" applyNumberFormat="1" applyBorder="1"/>
    <xf numFmtId="4" fontId="0" fillId="0" borderId="4" xfId="0" applyNumberFormat="1" applyBorder="1"/>
    <xf numFmtId="3" fontId="0" fillId="0" borderId="5" xfId="0" applyNumberFormat="1" applyBorder="1"/>
    <xf numFmtId="0" fontId="1" fillId="0" borderId="6" xfId="0" applyFont="1" applyFill="1" applyBorder="1" applyAlignment="1">
      <alignment horizontal="center"/>
    </xf>
    <xf numFmtId="0" fontId="1" fillId="3" borderId="7" xfId="0" applyFont="1" applyFill="1" applyBorder="1"/>
    <xf numFmtId="0" fontId="1" fillId="0" borderId="8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left"/>
    </xf>
    <xf numFmtId="0" fontId="1" fillId="0" borderId="9" xfId="0" applyFont="1" applyFill="1" applyBorder="1"/>
    <xf numFmtId="0" fontId="1" fillId="3" borderId="10" xfId="0" applyFont="1" applyFill="1" applyBorder="1"/>
    <xf numFmtId="0" fontId="1" fillId="0" borderId="11" xfId="0" applyFont="1" applyFill="1" applyBorder="1"/>
    <xf numFmtId="0" fontId="1" fillId="0" borderId="10" xfId="0" applyFont="1" applyFill="1" applyBorder="1"/>
    <xf numFmtId="3" fontId="1" fillId="0" borderId="10" xfId="0" applyNumberFormat="1" applyFont="1" applyFill="1" applyBorder="1" applyAlignment="1">
      <alignment horizontal="center"/>
    </xf>
    <xf numFmtId="3" fontId="1" fillId="0" borderId="11" xfId="0" applyNumberFormat="1" applyFont="1" applyFill="1" applyBorder="1" applyAlignment="1">
      <alignment horizontal="center"/>
    </xf>
    <xf numFmtId="3" fontId="1" fillId="0" borderId="9" xfId="0" applyNumberFormat="1" applyFont="1" applyFill="1" applyBorder="1" applyAlignment="1">
      <alignment horizontal="center"/>
    </xf>
    <xf numFmtId="0" fontId="1" fillId="3" borderId="10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0" borderId="3" xfId="0" applyBorder="1"/>
    <xf numFmtId="0" fontId="1" fillId="0" borderId="4" xfId="0" applyFont="1" applyFill="1" applyBorder="1"/>
    <xf numFmtId="0" fontId="1" fillId="3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3" fontId="1" fillId="0" borderId="0" xfId="0" applyNumberFormat="1" applyFont="1" applyFill="1" applyBorder="1" applyAlignment="1">
      <alignment horizontal="center"/>
    </xf>
    <xf numFmtId="3" fontId="1" fillId="0" borderId="1" xfId="0" applyNumberFormat="1" applyFont="1" applyFill="1" applyBorder="1" applyAlignment="1">
      <alignment horizontal="center"/>
    </xf>
    <xf numFmtId="3" fontId="1" fillId="0" borderId="4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3" fontId="1" fillId="0" borderId="2" xfId="0" applyNumberFormat="1" applyFont="1" applyBorder="1"/>
    <xf numFmtId="3" fontId="1" fillId="0" borderId="3" xfId="0" applyNumberFormat="1" applyFont="1" applyBorder="1"/>
    <xf numFmtId="3" fontId="1" fillId="0" borderId="5" xfId="0" applyNumberFormat="1" applyFont="1" applyBorder="1"/>
    <xf numFmtId="0" fontId="1" fillId="0" borderId="1" xfId="0" applyNumberFormat="1" applyFont="1" applyFill="1" applyBorder="1"/>
    <xf numFmtId="0" fontId="1" fillId="0" borderId="3" xfId="0" applyNumberFormat="1" applyFont="1" applyFill="1" applyBorder="1"/>
    <xf numFmtId="49" fontId="0" fillId="0" borderId="5" xfId="0" applyNumberFormat="1" applyFill="1" applyBorder="1"/>
    <xf numFmtId="49" fontId="0" fillId="0" borderId="2" xfId="0" applyNumberFormat="1" applyFill="1" applyBorder="1"/>
    <xf numFmtId="0" fontId="0" fillId="0" borderId="3" xfId="0" applyNumberFormat="1" applyFill="1" applyBorder="1"/>
    <xf numFmtId="49" fontId="0" fillId="2" borderId="2" xfId="0" applyNumberFormat="1" applyFill="1" applyBorder="1"/>
    <xf numFmtId="4" fontId="0" fillId="0" borderId="5" xfId="0" applyNumberFormat="1" applyBorder="1"/>
    <xf numFmtId="49" fontId="0" fillId="0" borderId="12" xfId="0" applyNumberFormat="1" applyFill="1" applyBorder="1"/>
    <xf numFmtId="49" fontId="0" fillId="0" borderId="13" xfId="0" applyNumberFormat="1" applyFill="1" applyBorder="1"/>
    <xf numFmtId="0" fontId="1" fillId="0" borderId="14" xfId="0" applyNumberFormat="1" applyFont="1" applyFill="1" applyBorder="1"/>
    <xf numFmtId="49" fontId="0" fillId="2" borderId="13" xfId="0" applyNumberFormat="1" applyFill="1" applyBorder="1"/>
    <xf numFmtId="4" fontId="0" fillId="0" borderId="14" xfId="0" applyNumberFormat="1" applyBorder="1"/>
    <xf numFmtId="0" fontId="1" fillId="0" borderId="1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3" xfId="0" applyFont="1" applyFill="1" applyBorder="1"/>
    <xf numFmtId="3" fontId="1" fillId="0" borderId="13" xfId="0" applyNumberFormat="1" applyFont="1" applyBorder="1"/>
    <xf numFmtId="3" fontId="1" fillId="0" borderId="14" xfId="0" applyNumberFormat="1" applyFont="1" applyBorder="1"/>
    <xf numFmtId="3" fontId="1" fillId="0" borderId="12" xfId="0" applyNumberFormat="1" applyFont="1" applyBorder="1"/>
    <xf numFmtId="4" fontId="1" fillId="0" borderId="13" xfId="0" applyNumberFormat="1" applyFont="1" applyBorder="1"/>
    <xf numFmtId="4" fontId="1" fillId="0" borderId="14" xfId="0" applyNumberFormat="1" applyFont="1" applyBorder="1"/>
    <xf numFmtId="4" fontId="1" fillId="0" borderId="12" xfId="0" applyNumberFormat="1" applyFont="1" applyBorder="1"/>
    <xf numFmtId="0" fontId="3" fillId="0" borderId="0" xfId="0" applyFont="1"/>
    <xf numFmtId="0" fontId="4" fillId="0" borderId="0" xfId="0" applyFont="1"/>
    <xf numFmtId="49" fontId="0" fillId="0" borderId="8" xfId="0" applyNumberFormat="1" applyFill="1" applyBorder="1"/>
    <xf numFmtId="49" fontId="0" fillId="0" borderId="7" xfId="0" applyNumberFormat="1" applyFill="1" applyBorder="1"/>
    <xf numFmtId="0" fontId="1" fillId="0" borderId="8" xfId="0" applyNumberFormat="1" applyFont="1" applyFill="1" applyBorder="1"/>
    <xf numFmtId="49" fontId="0" fillId="0" borderId="6" xfId="0" applyNumberFormat="1" applyFill="1" applyBorder="1"/>
    <xf numFmtId="49" fontId="0" fillId="2" borderId="7" xfId="0" applyNumberFormat="1" applyFill="1" applyBorder="1"/>
    <xf numFmtId="3" fontId="0" fillId="0" borderId="7" xfId="0" applyNumberFormat="1" applyBorder="1"/>
    <xf numFmtId="3" fontId="0" fillId="0" borderId="8" xfId="0" applyNumberFormat="1" applyBorder="1"/>
    <xf numFmtId="3" fontId="0" fillId="0" borderId="6" xfId="0" applyNumberFormat="1" applyBorder="1"/>
    <xf numFmtId="3" fontId="0" fillId="0" borderId="15" xfId="0" applyNumberFormat="1" applyBorder="1"/>
    <xf numFmtId="3" fontId="1" fillId="0" borderId="7" xfId="0" applyNumberFormat="1" applyFont="1" applyFill="1" applyBorder="1" applyAlignment="1">
      <alignment horizontal="center"/>
    </xf>
    <xf numFmtId="3" fontId="1" fillId="0" borderId="8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658"/>
  <sheetViews>
    <sheetView tabSelected="1" zoomScaleNormal="100" workbookViewId="0">
      <pane xSplit="1" ySplit="5" topLeftCell="F6" activePane="bottomRight" state="frozen"/>
      <selection pane="topRight" activeCell="B1" sqref="B1"/>
      <selection pane="bottomLeft" activeCell="A3" sqref="A3"/>
      <selection pane="bottomRight" activeCell="F625" sqref="F625"/>
    </sheetView>
  </sheetViews>
  <sheetFormatPr baseColWidth="10" defaultRowHeight="15"/>
  <cols>
    <col min="1" max="1" width="17" style="1" customWidth="1"/>
    <col min="2" max="2" width="2" style="1" hidden="1" customWidth="1"/>
    <col min="3" max="3" width="5.42578125" style="1" hidden="1" customWidth="1"/>
    <col min="4" max="4" width="5" style="1" hidden="1" customWidth="1"/>
    <col min="5" max="5" width="4.28515625" style="1" hidden="1" customWidth="1"/>
    <col min="6" max="6" width="76.85546875" style="1" customWidth="1"/>
    <col min="7" max="7" width="13.42578125" style="1" hidden="1" customWidth="1"/>
    <col min="8" max="8" width="12.5703125" style="1" hidden="1" customWidth="1"/>
    <col min="9" max="9" width="3.7109375" style="1" hidden="1" customWidth="1"/>
    <col min="10" max="10" width="5.85546875" style="1" customWidth="1"/>
    <col min="11" max="11" width="3.140625" style="1" customWidth="1"/>
    <col min="12" max="12" width="5" hidden="1" customWidth="1"/>
    <col min="13" max="13" width="4.7109375" hidden="1" customWidth="1"/>
    <col min="14" max="14" width="6.28515625" hidden="1" customWidth="1"/>
    <col min="15" max="15" width="6.42578125" hidden="1" customWidth="1"/>
    <col min="16" max="17" width="11.7109375" style="2" customWidth="1"/>
    <col min="18" max="18" width="13" customWidth="1"/>
    <col min="19" max="19" width="11.85546875" hidden="1" customWidth="1"/>
    <col min="20" max="20" width="12.7109375" hidden="1" customWidth="1"/>
    <col min="21" max="21" width="14.140625" customWidth="1"/>
    <col min="22" max="22" width="12" customWidth="1"/>
    <col min="23" max="23" width="13.28515625" bestFit="1" customWidth="1"/>
    <col min="24" max="24" width="14.28515625" hidden="1" customWidth="1"/>
    <col min="25" max="25" width="17.140625" hidden="1" customWidth="1"/>
    <col min="26" max="26" width="16.42578125" customWidth="1"/>
    <col min="27" max="27" width="12.85546875" bestFit="1" customWidth="1"/>
    <col min="28" max="28" width="13.7109375" bestFit="1" customWidth="1"/>
    <col min="29" max="29" width="12.85546875" customWidth="1"/>
    <col min="30" max="30" width="17.140625" hidden="1" customWidth="1"/>
  </cols>
  <sheetData>
    <row r="1" spans="1:30" ht="23.25">
      <c r="A1" s="73" t="s">
        <v>1558</v>
      </c>
      <c r="B1"/>
      <c r="C1"/>
      <c r="D1"/>
      <c r="E1"/>
      <c r="F1"/>
      <c r="G1"/>
      <c r="H1"/>
      <c r="I1"/>
      <c r="J1"/>
      <c r="K1"/>
      <c r="P1"/>
      <c r="Q1"/>
      <c r="AB1" s="74" t="s">
        <v>1544</v>
      </c>
    </row>
    <row r="2" spans="1:30" ht="15.75">
      <c r="A2" s="3"/>
      <c r="B2"/>
      <c r="C2"/>
      <c r="D2"/>
      <c r="E2"/>
      <c r="F2"/>
      <c r="G2"/>
      <c r="H2"/>
      <c r="I2"/>
      <c r="J2"/>
      <c r="K2"/>
      <c r="P2"/>
      <c r="Q2"/>
    </row>
    <row r="4" spans="1:30">
      <c r="A4" s="22" t="s">
        <v>1518</v>
      </c>
      <c r="B4" s="23" t="s">
        <v>1519</v>
      </c>
      <c r="C4" s="23" t="s">
        <v>1520</v>
      </c>
      <c r="D4" s="23" t="s">
        <v>1521</v>
      </c>
      <c r="E4" s="23" t="s">
        <v>1522</v>
      </c>
      <c r="F4" s="24" t="s">
        <v>1532</v>
      </c>
      <c r="G4" s="23" t="s">
        <v>1523</v>
      </c>
      <c r="H4" s="23" t="s">
        <v>1524</v>
      </c>
      <c r="I4" s="23" t="s">
        <v>1525</v>
      </c>
      <c r="J4" s="86" t="s">
        <v>1526</v>
      </c>
      <c r="K4" s="87"/>
      <c r="L4" s="23" t="s">
        <v>1527</v>
      </c>
      <c r="M4" s="23" t="s">
        <v>1528</v>
      </c>
      <c r="N4" s="23" t="s">
        <v>1529</v>
      </c>
      <c r="O4" s="23" t="s">
        <v>1530</v>
      </c>
      <c r="P4" s="84" t="s">
        <v>1533</v>
      </c>
      <c r="Q4" s="85"/>
      <c r="R4" s="22" t="s">
        <v>1536</v>
      </c>
      <c r="S4" s="25" t="s">
        <v>1515</v>
      </c>
      <c r="T4" s="25" t="s">
        <v>1537</v>
      </c>
      <c r="U4" s="24" t="s">
        <v>1538</v>
      </c>
      <c r="V4" s="86" t="s">
        <v>1545</v>
      </c>
      <c r="W4" s="87"/>
      <c r="X4" s="25" t="s">
        <v>1516</v>
      </c>
      <c r="Y4" s="25" t="s">
        <v>1517</v>
      </c>
      <c r="Z4" s="24" t="s">
        <v>1539</v>
      </c>
      <c r="AA4" s="86" t="s">
        <v>1540</v>
      </c>
      <c r="AB4" s="87"/>
      <c r="AC4" s="22" t="s">
        <v>1541</v>
      </c>
      <c r="AD4" s="24" t="s">
        <v>1531</v>
      </c>
    </row>
    <row r="5" spans="1:30" ht="15.75" thickBot="1">
      <c r="A5" s="26"/>
      <c r="B5" s="27"/>
      <c r="C5" s="27"/>
      <c r="D5" s="27"/>
      <c r="E5" s="27"/>
      <c r="F5" s="28"/>
      <c r="G5" s="27"/>
      <c r="H5" s="27"/>
      <c r="I5" s="27"/>
      <c r="J5" s="29"/>
      <c r="K5" s="26"/>
      <c r="L5" s="27"/>
      <c r="M5" s="27"/>
      <c r="N5" s="27"/>
      <c r="O5" s="27"/>
      <c r="P5" s="30" t="s">
        <v>1534</v>
      </c>
      <c r="Q5" s="31" t="s">
        <v>1535</v>
      </c>
      <c r="R5" s="32" t="s">
        <v>1534</v>
      </c>
      <c r="S5" s="33"/>
      <c r="T5" s="33"/>
      <c r="U5" s="34"/>
      <c r="V5" s="30" t="s">
        <v>1534</v>
      </c>
      <c r="W5" s="31" t="s">
        <v>1535</v>
      </c>
      <c r="X5" s="33"/>
      <c r="Y5" s="33"/>
      <c r="Z5" s="35" t="s">
        <v>1534</v>
      </c>
      <c r="AA5" s="64" t="s">
        <v>1534</v>
      </c>
      <c r="AB5" s="35" t="s">
        <v>1535</v>
      </c>
      <c r="AC5" s="36" t="s">
        <v>1534</v>
      </c>
      <c r="AD5" s="35"/>
    </row>
    <row r="6" spans="1:30">
      <c r="A6" s="38"/>
      <c r="B6" s="39"/>
      <c r="C6" s="39"/>
      <c r="D6" s="39"/>
      <c r="E6" s="39"/>
      <c r="F6" s="40"/>
      <c r="G6" s="39"/>
      <c r="H6" s="39"/>
      <c r="I6" s="39"/>
      <c r="J6" s="41"/>
      <c r="K6" s="38"/>
      <c r="L6" s="39"/>
      <c r="M6" s="39"/>
      <c r="N6" s="39"/>
      <c r="O6" s="39"/>
      <c r="P6" s="42"/>
      <c r="Q6" s="43"/>
      <c r="R6" s="44"/>
      <c r="S6" s="45"/>
      <c r="T6" s="45"/>
      <c r="U6" s="46"/>
      <c r="V6" s="42"/>
      <c r="W6" s="43"/>
      <c r="X6" s="45"/>
      <c r="Y6" s="45"/>
      <c r="Z6" s="47"/>
      <c r="AA6" s="65"/>
      <c r="AB6" s="47"/>
      <c r="AC6" s="48"/>
      <c r="AD6" s="47"/>
    </row>
    <row r="7" spans="1:30">
      <c r="A7" s="14" t="s">
        <v>0</v>
      </c>
      <c r="B7" s="4" t="s">
        <v>1</v>
      </c>
      <c r="C7" s="4" t="s">
        <v>2</v>
      </c>
      <c r="D7" s="4" t="s">
        <v>3</v>
      </c>
      <c r="E7" s="4" t="s">
        <v>4</v>
      </c>
      <c r="F7" s="16" t="str">
        <f t="shared" ref="F7:F71" si="0">TRIM(G7)&amp;", "&amp;TRIM(H7)&amp;" "&amp;TRIM(I7)</f>
        <v>Jahresansätze, geringwertige Wirtschafts- güter</v>
      </c>
      <c r="G7" s="4" t="s">
        <v>5</v>
      </c>
      <c r="H7" s="4" t="s">
        <v>6</v>
      </c>
      <c r="I7" s="4" t="s">
        <v>7</v>
      </c>
      <c r="J7" s="4" t="s">
        <v>8</v>
      </c>
      <c r="K7" s="14" t="s">
        <v>9</v>
      </c>
      <c r="L7" s="5" t="s">
        <v>10</v>
      </c>
      <c r="M7" s="5" t="s">
        <v>11</v>
      </c>
      <c r="N7" s="5" t="s">
        <v>12</v>
      </c>
      <c r="O7" s="5" t="s">
        <v>13</v>
      </c>
      <c r="P7" s="6">
        <v>500</v>
      </c>
      <c r="Q7" s="17"/>
      <c r="R7" s="19">
        <v>0</v>
      </c>
      <c r="S7" s="7">
        <v>0</v>
      </c>
      <c r="T7" s="7">
        <v>500</v>
      </c>
      <c r="U7" s="8">
        <f>S7-T7</f>
        <v>-500</v>
      </c>
      <c r="V7" s="6">
        <v>0</v>
      </c>
      <c r="W7" s="17"/>
      <c r="X7" s="7">
        <v>0</v>
      </c>
      <c r="Y7" s="7">
        <v>0</v>
      </c>
      <c r="Z7" s="8">
        <f>X7+Y7+AA7</f>
        <v>0</v>
      </c>
      <c r="AA7" s="7">
        <v>0</v>
      </c>
      <c r="AB7" s="8"/>
      <c r="AC7" s="20">
        <f>IF(AA7-R7&gt;R7,R7,AA7)</f>
        <v>0</v>
      </c>
      <c r="AD7" s="8"/>
    </row>
    <row r="8" spans="1:30">
      <c r="A8" s="14" t="s">
        <v>14</v>
      </c>
      <c r="B8" s="4" t="s">
        <v>1</v>
      </c>
      <c r="C8" s="4" t="s">
        <v>2</v>
      </c>
      <c r="D8" s="4" t="s">
        <v>15</v>
      </c>
      <c r="E8" s="4" t="s">
        <v>4</v>
      </c>
      <c r="F8" s="16" t="str">
        <f t="shared" si="0"/>
        <v xml:space="preserve">Jahresansätze, Ausstattung, Einrichtung </v>
      </c>
      <c r="G8" s="4" t="s">
        <v>5</v>
      </c>
      <c r="H8" s="4" t="s">
        <v>16</v>
      </c>
      <c r="I8" s="4" t="s">
        <v>9</v>
      </c>
      <c r="J8" s="4" t="s">
        <v>8</v>
      </c>
      <c r="K8" s="14" t="s">
        <v>9</v>
      </c>
      <c r="L8" s="5" t="s">
        <v>17</v>
      </c>
      <c r="M8" s="5" t="s">
        <v>11</v>
      </c>
      <c r="N8" s="5" t="s">
        <v>12</v>
      </c>
      <c r="O8" s="5" t="s">
        <v>13</v>
      </c>
      <c r="P8" s="6">
        <v>40000</v>
      </c>
      <c r="Q8" s="17"/>
      <c r="R8" s="19">
        <v>0</v>
      </c>
      <c r="S8" s="7">
        <v>0</v>
      </c>
      <c r="T8" s="7">
        <v>40000</v>
      </c>
      <c r="U8" s="8">
        <f t="shared" ref="U8:U21" si="1">S8-T8</f>
        <v>-40000</v>
      </c>
      <c r="V8" s="6">
        <v>0</v>
      </c>
      <c r="W8" s="17"/>
      <c r="X8" s="7">
        <v>0</v>
      </c>
      <c r="Y8" s="7">
        <v>0</v>
      </c>
      <c r="Z8" s="8">
        <f t="shared" ref="Z8:Z21" si="2">X8+Y8+AA8</f>
        <v>0</v>
      </c>
      <c r="AA8" s="7">
        <v>0</v>
      </c>
      <c r="AB8" s="8"/>
      <c r="AC8" s="20">
        <f t="shared" ref="AC8:AC21" si="3">IF(AA8-R8&gt;R8,R8,AA8)</f>
        <v>0</v>
      </c>
      <c r="AD8" s="8"/>
    </row>
    <row r="9" spans="1:30">
      <c r="A9" s="14" t="s">
        <v>18</v>
      </c>
      <c r="B9" s="4" t="s">
        <v>1</v>
      </c>
      <c r="C9" s="4" t="s">
        <v>13</v>
      </c>
      <c r="D9" s="4" t="s">
        <v>3</v>
      </c>
      <c r="E9" s="4" t="s">
        <v>4</v>
      </c>
      <c r="F9" s="16" t="str">
        <f t="shared" si="0"/>
        <v>Jahresansätze, geringwertige Wirtschafts- güter</v>
      </c>
      <c r="G9" s="4" t="s">
        <v>5</v>
      </c>
      <c r="H9" s="4" t="s">
        <v>6</v>
      </c>
      <c r="I9" s="4" t="s">
        <v>7</v>
      </c>
      <c r="J9" s="4" t="s">
        <v>8</v>
      </c>
      <c r="K9" s="14" t="s">
        <v>9</v>
      </c>
      <c r="L9" s="5" t="s">
        <v>10</v>
      </c>
      <c r="M9" s="5" t="s">
        <v>11</v>
      </c>
      <c r="N9" s="5" t="s">
        <v>12</v>
      </c>
      <c r="O9" s="5" t="s">
        <v>13</v>
      </c>
      <c r="P9" s="6">
        <v>400</v>
      </c>
      <c r="Q9" s="17"/>
      <c r="R9" s="19">
        <v>0</v>
      </c>
      <c r="S9" s="7">
        <v>0</v>
      </c>
      <c r="T9" s="7">
        <v>400</v>
      </c>
      <c r="U9" s="8">
        <f t="shared" si="1"/>
        <v>-400</v>
      </c>
      <c r="V9" s="6">
        <v>0</v>
      </c>
      <c r="W9" s="17"/>
      <c r="X9" s="7">
        <v>0</v>
      </c>
      <c r="Y9" s="7">
        <v>0</v>
      </c>
      <c r="Z9" s="8">
        <f t="shared" si="2"/>
        <v>0</v>
      </c>
      <c r="AA9" s="7">
        <v>0</v>
      </c>
      <c r="AB9" s="8"/>
      <c r="AC9" s="20">
        <f t="shared" si="3"/>
        <v>0</v>
      </c>
      <c r="AD9" s="8"/>
    </row>
    <row r="10" spans="1:30">
      <c r="A10" s="14" t="s">
        <v>19</v>
      </c>
      <c r="B10" s="4" t="s">
        <v>1</v>
      </c>
      <c r="C10" s="4" t="s">
        <v>13</v>
      </c>
      <c r="D10" s="4" t="s">
        <v>15</v>
      </c>
      <c r="E10" s="4" t="s">
        <v>4</v>
      </c>
      <c r="F10" s="16" t="str">
        <f t="shared" si="0"/>
        <v xml:space="preserve">Jahresansätze, Ausstattung, Einrichtung </v>
      </c>
      <c r="G10" s="4" t="s">
        <v>5</v>
      </c>
      <c r="H10" s="4" t="s">
        <v>16</v>
      </c>
      <c r="I10" s="4" t="s">
        <v>9</v>
      </c>
      <c r="J10" s="4" t="s">
        <v>8</v>
      </c>
      <c r="K10" s="14" t="s">
        <v>9</v>
      </c>
      <c r="L10" s="5" t="s">
        <v>17</v>
      </c>
      <c r="M10" s="5" t="s">
        <v>11</v>
      </c>
      <c r="N10" s="5" t="s">
        <v>12</v>
      </c>
      <c r="O10" s="5" t="s">
        <v>13</v>
      </c>
      <c r="P10" s="6">
        <v>2000</v>
      </c>
      <c r="Q10" s="17"/>
      <c r="R10" s="19">
        <v>0</v>
      </c>
      <c r="S10" s="7">
        <v>0</v>
      </c>
      <c r="T10" s="7">
        <v>2000</v>
      </c>
      <c r="U10" s="8">
        <f t="shared" si="1"/>
        <v>-2000</v>
      </c>
      <c r="V10" s="6">
        <v>0</v>
      </c>
      <c r="W10" s="17"/>
      <c r="X10" s="7">
        <v>0</v>
      </c>
      <c r="Y10" s="7">
        <v>0</v>
      </c>
      <c r="Z10" s="8">
        <f t="shared" si="2"/>
        <v>0</v>
      </c>
      <c r="AA10" s="7">
        <v>0</v>
      </c>
      <c r="AB10" s="8"/>
      <c r="AC10" s="20">
        <f t="shared" si="3"/>
        <v>0</v>
      </c>
      <c r="AD10" s="8"/>
    </row>
    <row r="11" spans="1:30">
      <c r="A11" s="14" t="s">
        <v>20</v>
      </c>
      <c r="B11" s="4" t="s">
        <v>1</v>
      </c>
      <c r="C11" s="4" t="s">
        <v>21</v>
      </c>
      <c r="D11" s="4" t="s">
        <v>3</v>
      </c>
      <c r="E11" s="4" t="s">
        <v>4</v>
      </c>
      <c r="F11" s="16" t="str">
        <f t="shared" si="0"/>
        <v>Jahresansätze, geringwertige Wirtschafts- güter</v>
      </c>
      <c r="G11" s="4" t="s">
        <v>5</v>
      </c>
      <c r="H11" s="4" t="s">
        <v>6</v>
      </c>
      <c r="I11" s="4" t="s">
        <v>7</v>
      </c>
      <c r="J11" s="4" t="s">
        <v>8</v>
      </c>
      <c r="K11" s="14" t="s">
        <v>9</v>
      </c>
      <c r="L11" s="5" t="s">
        <v>10</v>
      </c>
      <c r="M11" s="5" t="s">
        <v>11</v>
      </c>
      <c r="N11" s="5" t="s">
        <v>12</v>
      </c>
      <c r="O11" s="5" t="s">
        <v>13</v>
      </c>
      <c r="P11" s="6">
        <v>700</v>
      </c>
      <c r="Q11" s="17"/>
      <c r="R11" s="19">
        <v>0</v>
      </c>
      <c r="S11" s="7">
        <v>0</v>
      </c>
      <c r="T11" s="7">
        <v>700</v>
      </c>
      <c r="U11" s="8">
        <f t="shared" si="1"/>
        <v>-700</v>
      </c>
      <c r="V11" s="6">
        <v>0</v>
      </c>
      <c r="W11" s="17"/>
      <c r="X11" s="7">
        <v>0</v>
      </c>
      <c r="Y11" s="7">
        <v>0</v>
      </c>
      <c r="Z11" s="8">
        <f t="shared" si="2"/>
        <v>0</v>
      </c>
      <c r="AA11" s="7">
        <v>0</v>
      </c>
      <c r="AB11" s="8"/>
      <c r="AC11" s="20">
        <f t="shared" si="3"/>
        <v>0</v>
      </c>
      <c r="AD11" s="8"/>
    </row>
    <row r="12" spans="1:30">
      <c r="A12" s="14" t="s">
        <v>22</v>
      </c>
      <c r="B12" s="4" t="s">
        <v>1</v>
      </c>
      <c r="C12" s="4" t="s">
        <v>21</v>
      </c>
      <c r="D12" s="4" t="s">
        <v>15</v>
      </c>
      <c r="E12" s="4" t="s">
        <v>4</v>
      </c>
      <c r="F12" s="16" t="str">
        <f t="shared" si="0"/>
        <v xml:space="preserve">Jahresansätze, Ausstattung, Einrichtung </v>
      </c>
      <c r="G12" s="4" t="s">
        <v>5</v>
      </c>
      <c r="H12" s="4" t="s">
        <v>16</v>
      </c>
      <c r="I12" s="4" t="s">
        <v>9</v>
      </c>
      <c r="J12" s="4" t="s">
        <v>8</v>
      </c>
      <c r="K12" s="14" t="s">
        <v>9</v>
      </c>
      <c r="L12" s="5" t="s">
        <v>17</v>
      </c>
      <c r="M12" s="5" t="s">
        <v>11</v>
      </c>
      <c r="N12" s="5" t="s">
        <v>12</v>
      </c>
      <c r="O12" s="5" t="s">
        <v>13</v>
      </c>
      <c r="P12" s="6">
        <v>4700</v>
      </c>
      <c r="Q12" s="17"/>
      <c r="R12" s="19">
        <v>0</v>
      </c>
      <c r="S12" s="7">
        <v>0</v>
      </c>
      <c r="T12" s="7">
        <v>4700</v>
      </c>
      <c r="U12" s="8">
        <f t="shared" si="1"/>
        <v>-4700</v>
      </c>
      <c r="V12" s="6">
        <v>0</v>
      </c>
      <c r="W12" s="17"/>
      <c r="X12" s="7">
        <v>0</v>
      </c>
      <c r="Y12" s="7">
        <v>0</v>
      </c>
      <c r="Z12" s="8">
        <f t="shared" si="2"/>
        <v>0</v>
      </c>
      <c r="AA12" s="7">
        <v>0</v>
      </c>
      <c r="AB12" s="8"/>
      <c r="AC12" s="20">
        <f t="shared" si="3"/>
        <v>0</v>
      </c>
      <c r="AD12" s="8"/>
    </row>
    <row r="13" spans="1:30">
      <c r="A13" s="14" t="s">
        <v>23</v>
      </c>
      <c r="B13" s="4" t="s">
        <v>1</v>
      </c>
      <c r="C13" s="4" t="s">
        <v>24</v>
      </c>
      <c r="D13" s="4" t="s">
        <v>25</v>
      </c>
      <c r="E13" s="4" t="s">
        <v>4</v>
      </c>
      <c r="F13" s="16" t="str">
        <f t="shared" si="0"/>
        <v xml:space="preserve">Jahresansätze, Geräte, Maschinen </v>
      </c>
      <c r="G13" s="4" t="s">
        <v>5</v>
      </c>
      <c r="H13" s="4" t="s">
        <v>26</v>
      </c>
      <c r="I13" s="4" t="s">
        <v>9</v>
      </c>
      <c r="J13" s="4" t="s">
        <v>27</v>
      </c>
      <c r="K13" s="14" t="s">
        <v>9</v>
      </c>
      <c r="L13" s="5" t="s">
        <v>28</v>
      </c>
      <c r="M13" s="5" t="s">
        <v>11</v>
      </c>
      <c r="N13" s="5" t="s">
        <v>29</v>
      </c>
      <c r="O13" s="5" t="s">
        <v>30</v>
      </c>
      <c r="P13" s="6">
        <v>12000</v>
      </c>
      <c r="Q13" s="17"/>
      <c r="R13" s="19">
        <v>0</v>
      </c>
      <c r="S13" s="7">
        <v>0</v>
      </c>
      <c r="T13" s="7">
        <v>0</v>
      </c>
      <c r="U13" s="8">
        <f t="shared" si="1"/>
        <v>0</v>
      </c>
      <c r="V13" s="6">
        <v>12000</v>
      </c>
      <c r="W13" s="17"/>
      <c r="X13" s="7">
        <v>0</v>
      </c>
      <c r="Y13" s="7">
        <v>0</v>
      </c>
      <c r="Z13" s="8">
        <f t="shared" si="2"/>
        <v>0</v>
      </c>
      <c r="AA13" s="7">
        <v>0</v>
      </c>
      <c r="AB13" s="8"/>
      <c r="AC13" s="20">
        <f t="shared" si="3"/>
        <v>0</v>
      </c>
      <c r="AD13" s="8"/>
    </row>
    <row r="14" spans="1:30">
      <c r="A14" s="14" t="s">
        <v>31</v>
      </c>
      <c r="B14" s="4" t="s">
        <v>1</v>
      </c>
      <c r="C14" s="4" t="s">
        <v>32</v>
      </c>
      <c r="D14" s="4" t="s">
        <v>3</v>
      </c>
      <c r="E14" s="4" t="s">
        <v>4</v>
      </c>
      <c r="F14" s="16" t="str">
        <f t="shared" si="0"/>
        <v>Jahresansätze, geringwertige Wirtschafts- güter</v>
      </c>
      <c r="G14" s="4" t="s">
        <v>5</v>
      </c>
      <c r="H14" s="4" t="s">
        <v>6</v>
      </c>
      <c r="I14" s="4" t="s">
        <v>7</v>
      </c>
      <c r="J14" s="4" t="s">
        <v>27</v>
      </c>
      <c r="K14" s="14" t="s">
        <v>9</v>
      </c>
      <c r="L14" s="5" t="s">
        <v>10</v>
      </c>
      <c r="M14" s="5" t="s">
        <v>11</v>
      </c>
      <c r="N14" s="5" t="s">
        <v>29</v>
      </c>
      <c r="O14" s="5" t="s">
        <v>30</v>
      </c>
      <c r="P14" s="6">
        <v>4500</v>
      </c>
      <c r="Q14" s="17"/>
      <c r="R14" s="19">
        <v>5000</v>
      </c>
      <c r="S14" s="7">
        <v>0</v>
      </c>
      <c r="T14" s="7">
        <v>0</v>
      </c>
      <c r="U14" s="8">
        <f t="shared" si="1"/>
        <v>0</v>
      </c>
      <c r="V14" s="6">
        <v>9500</v>
      </c>
      <c r="W14" s="17"/>
      <c r="X14" s="7">
        <v>0</v>
      </c>
      <c r="Y14" s="7">
        <v>0</v>
      </c>
      <c r="Z14" s="8">
        <f t="shared" si="2"/>
        <v>1279.25</v>
      </c>
      <c r="AA14" s="7">
        <v>1279.25</v>
      </c>
      <c r="AB14" s="8"/>
      <c r="AC14" s="20">
        <f t="shared" si="3"/>
        <v>1279.25</v>
      </c>
      <c r="AD14" s="8"/>
    </row>
    <row r="15" spans="1:30">
      <c r="A15" s="14" t="s">
        <v>33</v>
      </c>
      <c r="B15" s="4" t="s">
        <v>1</v>
      </c>
      <c r="C15" s="4" t="s">
        <v>32</v>
      </c>
      <c r="D15" s="4" t="s">
        <v>34</v>
      </c>
      <c r="E15" s="4" t="s">
        <v>4</v>
      </c>
      <c r="F15" s="16" t="str">
        <f t="shared" si="0"/>
        <v xml:space="preserve">Jahresansätze, Hardware </v>
      </c>
      <c r="G15" s="4" t="s">
        <v>5</v>
      </c>
      <c r="H15" s="4" t="s">
        <v>35</v>
      </c>
      <c r="I15" s="4" t="s">
        <v>9</v>
      </c>
      <c r="J15" s="4" t="s">
        <v>27</v>
      </c>
      <c r="K15" s="14" t="s">
        <v>36</v>
      </c>
      <c r="L15" s="5" t="s">
        <v>37</v>
      </c>
      <c r="M15" s="5" t="s">
        <v>11</v>
      </c>
      <c r="N15" s="5" t="s">
        <v>29</v>
      </c>
      <c r="O15" s="5" t="s">
        <v>30</v>
      </c>
      <c r="P15" s="6">
        <v>367900</v>
      </c>
      <c r="Q15" s="17"/>
      <c r="R15" s="19">
        <v>162300</v>
      </c>
      <c r="S15" s="7">
        <v>0</v>
      </c>
      <c r="T15" s="7">
        <v>332500</v>
      </c>
      <c r="U15" s="8">
        <f t="shared" si="1"/>
        <v>-332500</v>
      </c>
      <c r="V15" s="6">
        <v>197700</v>
      </c>
      <c r="W15" s="17"/>
      <c r="X15" s="7">
        <v>256895.77</v>
      </c>
      <c r="Y15" s="7">
        <v>0</v>
      </c>
      <c r="Z15" s="8">
        <f t="shared" si="2"/>
        <v>305794.19</v>
      </c>
      <c r="AA15" s="7">
        <v>48898.42</v>
      </c>
      <c r="AB15" s="8"/>
      <c r="AC15" s="20">
        <f t="shared" si="3"/>
        <v>48898.42</v>
      </c>
      <c r="AD15" s="8"/>
    </row>
    <row r="16" spans="1:30">
      <c r="A16" s="14" t="s">
        <v>38</v>
      </c>
      <c r="B16" s="4" t="s">
        <v>1</v>
      </c>
      <c r="C16" s="4" t="s">
        <v>32</v>
      </c>
      <c r="D16" s="4" t="s">
        <v>39</v>
      </c>
      <c r="E16" s="4" t="s">
        <v>4</v>
      </c>
      <c r="F16" s="16" t="str">
        <f t="shared" si="0"/>
        <v xml:space="preserve">Jahresansätze, Software </v>
      </c>
      <c r="G16" s="4" t="s">
        <v>5</v>
      </c>
      <c r="H16" s="4" t="s">
        <v>40</v>
      </c>
      <c r="I16" s="4" t="s">
        <v>9</v>
      </c>
      <c r="J16" s="4" t="s">
        <v>27</v>
      </c>
      <c r="K16" s="14" t="s">
        <v>36</v>
      </c>
      <c r="L16" s="5" t="s">
        <v>37</v>
      </c>
      <c r="M16" s="5" t="s">
        <v>11</v>
      </c>
      <c r="N16" s="5" t="s">
        <v>29</v>
      </c>
      <c r="O16" s="5" t="s">
        <v>30</v>
      </c>
      <c r="P16" s="6">
        <v>367900</v>
      </c>
      <c r="Q16" s="17"/>
      <c r="R16" s="19">
        <v>116000</v>
      </c>
      <c r="S16" s="7">
        <v>0</v>
      </c>
      <c r="T16" s="7">
        <v>303500</v>
      </c>
      <c r="U16" s="8">
        <f t="shared" si="1"/>
        <v>-303500</v>
      </c>
      <c r="V16" s="6">
        <v>180400</v>
      </c>
      <c r="W16" s="17"/>
      <c r="X16" s="7">
        <v>202163.1</v>
      </c>
      <c r="Y16" s="7">
        <v>0</v>
      </c>
      <c r="Z16" s="8">
        <f t="shared" si="2"/>
        <v>267275.22000000003</v>
      </c>
      <c r="AA16" s="7">
        <v>65112.12</v>
      </c>
      <c r="AB16" s="8"/>
      <c r="AC16" s="20">
        <f t="shared" si="3"/>
        <v>65112.12</v>
      </c>
      <c r="AD16" s="8"/>
    </row>
    <row r="17" spans="1:30">
      <c r="A17" s="14" t="s">
        <v>41</v>
      </c>
      <c r="B17" s="4" t="s">
        <v>1</v>
      </c>
      <c r="C17" s="4" t="s">
        <v>32</v>
      </c>
      <c r="D17" s="4" t="s">
        <v>42</v>
      </c>
      <c r="E17" s="4" t="s">
        <v>4</v>
      </c>
      <c r="F17" s="16" t="str">
        <f t="shared" si="0"/>
        <v xml:space="preserve">Jahresansätze, Technische Anlagen </v>
      </c>
      <c r="G17" s="4" t="s">
        <v>5</v>
      </c>
      <c r="H17" s="4" t="s">
        <v>43</v>
      </c>
      <c r="I17" s="4" t="s">
        <v>9</v>
      </c>
      <c r="J17" s="4" t="s">
        <v>27</v>
      </c>
      <c r="K17" s="14" t="s">
        <v>36</v>
      </c>
      <c r="L17" s="5" t="s">
        <v>37</v>
      </c>
      <c r="M17" s="5" t="s">
        <v>44</v>
      </c>
      <c r="N17" s="5" t="s">
        <v>29</v>
      </c>
      <c r="O17" s="5" t="s">
        <v>30</v>
      </c>
      <c r="P17" s="6">
        <v>711600</v>
      </c>
      <c r="Q17" s="17"/>
      <c r="R17" s="19">
        <v>635300</v>
      </c>
      <c r="S17" s="7">
        <v>0</v>
      </c>
      <c r="T17" s="7">
        <v>290600</v>
      </c>
      <c r="U17" s="8">
        <f t="shared" si="1"/>
        <v>-290600</v>
      </c>
      <c r="V17" s="6">
        <v>1056300</v>
      </c>
      <c r="W17" s="17"/>
      <c r="X17" s="7">
        <v>836003.99</v>
      </c>
      <c r="Y17" s="7">
        <v>0</v>
      </c>
      <c r="Z17" s="8">
        <f t="shared" si="2"/>
        <v>839601.36</v>
      </c>
      <c r="AA17" s="7">
        <v>3597.37</v>
      </c>
      <c r="AB17" s="8"/>
      <c r="AC17" s="20">
        <f t="shared" si="3"/>
        <v>3597.37</v>
      </c>
      <c r="AD17" s="8"/>
    </row>
    <row r="18" spans="1:30">
      <c r="A18" s="14" t="s">
        <v>45</v>
      </c>
      <c r="B18" s="4" t="s">
        <v>1</v>
      </c>
      <c r="C18" s="4" t="s">
        <v>46</v>
      </c>
      <c r="D18" s="4" t="s">
        <v>15</v>
      </c>
      <c r="E18" s="4" t="s">
        <v>4</v>
      </c>
      <c r="F18" s="16" t="str">
        <f t="shared" si="0"/>
        <v xml:space="preserve">Jahresansätze, Ausstattung, Einrichtung </v>
      </c>
      <c r="G18" s="4" t="s">
        <v>5</v>
      </c>
      <c r="H18" s="4" t="s">
        <v>16</v>
      </c>
      <c r="I18" s="4" t="s">
        <v>9</v>
      </c>
      <c r="J18" s="4" t="s">
        <v>47</v>
      </c>
      <c r="K18" s="14" t="s">
        <v>9</v>
      </c>
      <c r="L18" s="5" t="s">
        <v>48</v>
      </c>
      <c r="M18" s="5" t="s">
        <v>11</v>
      </c>
      <c r="N18" s="5" t="s">
        <v>49</v>
      </c>
      <c r="O18" s="5" t="s">
        <v>50</v>
      </c>
      <c r="P18" s="6">
        <v>900</v>
      </c>
      <c r="Q18" s="17"/>
      <c r="R18" s="19">
        <v>0</v>
      </c>
      <c r="S18" s="7">
        <v>0</v>
      </c>
      <c r="T18" s="7">
        <v>900</v>
      </c>
      <c r="U18" s="8">
        <f t="shared" si="1"/>
        <v>-900</v>
      </c>
      <c r="V18" s="6">
        <v>0</v>
      </c>
      <c r="W18" s="17"/>
      <c r="X18" s="7">
        <v>0</v>
      </c>
      <c r="Y18" s="7">
        <v>0</v>
      </c>
      <c r="Z18" s="8">
        <f t="shared" si="2"/>
        <v>0</v>
      </c>
      <c r="AA18" s="7">
        <v>0</v>
      </c>
      <c r="AB18" s="8"/>
      <c r="AC18" s="20">
        <f t="shared" si="3"/>
        <v>0</v>
      </c>
      <c r="AD18" s="8"/>
    </row>
    <row r="19" spans="1:30">
      <c r="A19" s="14" t="s">
        <v>51</v>
      </c>
      <c r="B19" s="4" t="s">
        <v>1</v>
      </c>
      <c r="C19" s="4" t="s">
        <v>52</v>
      </c>
      <c r="D19" s="4" t="s">
        <v>15</v>
      </c>
      <c r="E19" s="4" t="s">
        <v>4</v>
      </c>
      <c r="F19" s="16" t="str">
        <f t="shared" si="0"/>
        <v xml:space="preserve">Jahresansätze, Ausstattung, Einrichtung </v>
      </c>
      <c r="G19" s="4" t="s">
        <v>5</v>
      </c>
      <c r="H19" s="4" t="s">
        <v>16</v>
      </c>
      <c r="I19" s="4" t="s">
        <v>9</v>
      </c>
      <c r="J19" s="4" t="s">
        <v>53</v>
      </c>
      <c r="K19" s="14" t="s">
        <v>9</v>
      </c>
      <c r="L19" s="5" t="s">
        <v>10</v>
      </c>
      <c r="M19" s="5" t="s">
        <v>11</v>
      </c>
      <c r="N19" s="5" t="s">
        <v>54</v>
      </c>
      <c r="O19" s="5" t="s">
        <v>55</v>
      </c>
      <c r="P19" s="6">
        <v>900</v>
      </c>
      <c r="Q19" s="17"/>
      <c r="R19" s="19">
        <v>0</v>
      </c>
      <c r="S19" s="7">
        <v>0</v>
      </c>
      <c r="T19" s="7">
        <v>900</v>
      </c>
      <c r="U19" s="8">
        <f t="shared" si="1"/>
        <v>-900</v>
      </c>
      <c r="V19" s="6">
        <v>0</v>
      </c>
      <c r="W19" s="17"/>
      <c r="X19" s="7">
        <v>0</v>
      </c>
      <c r="Y19" s="7">
        <v>0</v>
      </c>
      <c r="Z19" s="8">
        <f t="shared" si="2"/>
        <v>0</v>
      </c>
      <c r="AA19" s="7">
        <v>0</v>
      </c>
      <c r="AB19" s="8"/>
      <c r="AC19" s="20">
        <f t="shared" si="3"/>
        <v>0</v>
      </c>
      <c r="AD19" s="8"/>
    </row>
    <row r="20" spans="1:30">
      <c r="A20" s="14" t="s">
        <v>56</v>
      </c>
      <c r="B20" s="4" t="s">
        <v>1</v>
      </c>
      <c r="C20" s="4" t="s">
        <v>57</v>
      </c>
      <c r="D20" s="4" t="s">
        <v>58</v>
      </c>
      <c r="E20" s="4" t="s">
        <v>4</v>
      </c>
      <c r="F20" s="16" t="str">
        <f t="shared" si="0"/>
        <v>Jahresansätze, Sonstige vermögenswirksame Beschaffungen</v>
      </c>
      <c r="G20" s="4" t="s">
        <v>5</v>
      </c>
      <c r="H20" s="4" t="s">
        <v>59</v>
      </c>
      <c r="I20" s="4" t="s">
        <v>60</v>
      </c>
      <c r="J20" s="4" t="s">
        <v>8</v>
      </c>
      <c r="K20" s="14" t="s">
        <v>9</v>
      </c>
      <c r="L20" s="5" t="s">
        <v>48</v>
      </c>
      <c r="M20" s="5" t="s">
        <v>11</v>
      </c>
      <c r="N20" s="5" t="s">
        <v>29</v>
      </c>
      <c r="O20" s="5" t="s">
        <v>30</v>
      </c>
      <c r="P20" s="6">
        <v>0</v>
      </c>
      <c r="Q20" s="17"/>
      <c r="R20" s="19">
        <v>0</v>
      </c>
      <c r="S20" s="7">
        <v>0</v>
      </c>
      <c r="T20" s="7">
        <v>0</v>
      </c>
      <c r="U20" s="8">
        <f t="shared" si="1"/>
        <v>0</v>
      </c>
      <c r="V20" s="6">
        <v>0</v>
      </c>
      <c r="W20" s="17"/>
      <c r="X20" s="7">
        <v>1210</v>
      </c>
      <c r="Y20" s="7">
        <v>0</v>
      </c>
      <c r="Z20" s="8">
        <f t="shared" si="2"/>
        <v>1210</v>
      </c>
      <c r="AA20" s="7">
        <v>0</v>
      </c>
      <c r="AB20" s="8"/>
      <c r="AC20" s="20">
        <f t="shared" si="3"/>
        <v>0</v>
      </c>
      <c r="AD20" s="8"/>
    </row>
    <row r="21" spans="1:30">
      <c r="A21" s="14" t="s">
        <v>61</v>
      </c>
      <c r="B21" s="4" t="s">
        <v>1</v>
      </c>
      <c r="C21" s="4" t="s">
        <v>62</v>
      </c>
      <c r="D21" s="4" t="s">
        <v>3</v>
      </c>
      <c r="E21" s="4" t="s">
        <v>4</v>
      </c>
      <c r="F21" s="16" t="str">
        <f t="shared" si="0"/>
        <v>Jahresansätze, geringwertige Wirtschafts- güter</v>
      </c>
      <c r="G21" s="4" t="s">
        <v>5</v>
      </c>
      <c r="H21" s="4" t="s">
        <v>6</v>
      </c>
      <c r="I21" s="4" t="s">
        <v>7</v>
      </c>
      <c r="J21" s="4" t="s">
        <v>8</v>
      </c>
      <c r="K21" s="14" t="s">
        <v>9</v>
      </c>
      <c r="L21" s="5" t="s">
        <v>10</v>
      </c>
      <c r="M21" s="5" t="s">
        <v>11</v>
      </c>
      <c r="N21" s="5" t="s">
        <v>12</v>
      </c>
      <c r="O21" s="5" t="s">
        <v>13</v>
      </c>
      <c r="P21" s="6">
        <v>200</v>
      </c>
      <c r="Q21" s="17"/>
      <c r="R21" s="19">
        <v>0</v>
      </c>
      <c r="S21" s="7">
        <v>0</v>
      </c>
      <c r="T21" s="7">
        <v>200</v>
      </c>
      <c r="U21" s="8">
        <f t="shared" si="1"/>
        <v>-200</v>
      </c>
      <c r="V21" s="6">
        <v>0</v>
      </c>
      <c r="W21" s="17"/>
      <c r="X21" s="7">
        <v>0</v>
      </c>
      <c r="Y21" s="7">
        <v>0</v>
      </c>
      <c r="Z21" s="8">
        <f t="shared" si="2"/>
        <v>0</v>
      </c>
      <c r="AA21" s="7">
        <v>0</v>
      </c>
      <c r="AB21" s="8"/>
      <c r="AC21" s="20">
        <f t="shared" si="3"/>
        <v>0</v>
      </c>
      <c r="AD21" s="8"/>
    </row>
    <row r="22" spans="1:30" ht="15" customHeight="1">
      <c r="A22" s="14" t="s">
        <v>63</v>
      </c>
      <c r="B22" s="4" t="s">
        <v>1</v>
      </c>
      <c r="C22" s="4" t="s">
        <v>64</v>
      </c>
      <c r="D22" s="4" t="s">
        <v>65</v>
      </c>
      <c r="E22" s="4" t="s">
        <v>4</v>
      </c>
      <c r="F22" s="16" t="str">
        <f t="shared" si="0"/>
        <v xml:space="preserve">Jahresansätze, Zuw. vom Land </v>
      </c>
      <c r="G22" s="4" t="s">
        <v>5</v>
      </c>
      <c r="H22" s="4" t="s">
        <v>1542</v>
      </c>
      <c r="I22" s="4" t="s">
        <v>9</v>
      </c>
      <c r="J22" s="4" t="s">
        <v>66</v>
      </c>
      <c r="K22" s="14" t="s">
        <v>9</v>
      </c>
      <c r="L22" s="5" t="s">
        <v>67</v>
      </c>
      <c r="M22" s="5" t="s">
        <v>68</v>
      </c>
      <c r="N22" s="5" t="s">
        <v>49</v>
      </c>
      <c r="O22" s="5" t="s">
        <v>50</v>
      </c>
      <c r="P22" s="7"/>
      <c r="Q22" s="17">
        <v>0</v>
      </c>
      <c r="R22" s="20"/>
      <c r="S22" s="7">
        <v>-4000</v>
      </c>
      <c r="T22" s="7">
        <v>0</v>
      </c>
      <c r="U22" s="8">
        <f>-S22-T22</f>
        <v>4000</v>
      </c>
      <c r="V22" s="7"/>
      <c r="W22" s="17">
        <v>4000</v>
      </c>
      <c r="X22" s="7">
        <v>0</v>
      </c>
      <c r="Y22" s="7">
        <v>3200</v>
      </c>
      <c r="Z22" s="8"/>
      <c r="AA22" s="7"/>
      <c r="AB22" s="8">
        <v>800</v>
      </c>
      <c r="AC22" s="20"/>
      <c r="AD22" s="8"/>
    </row>
    <row r="23" spans="1:30">
      <c r="A23" s="14" t="s">
        <v>69</v>
      </c>
      <c r="B23" s="4" t="s">
        <v>1</v>
      </c>
      <c r="C23" s="4" t="s">
        <v>64</v>
      </c>
      <c r="D23" s="4" t="s">
        <v>15</v>
      </c>
      <c r="E23" s="4" t="s">
        <v>4</v>
      </c>
      <c r="F23" s="16" t="str">
        <f t="shared" si="0"/>
        <v xml:space="preserve">Jahresansätze, Ausstattung </v>
      </c>
      <c r="G23" s="4" t="s">
        <v>5</v>
      </c>
      <c r="H23" s="4" t="s">
        <v>1543</v>
      </c>
      <c r="I23" s="4" t="s">
        <v>9</v>
      </c>
      <c r="J23" s="4" t="s">
        <v>47</v>
      </c>
      <c r="K23" s="14" t="s">
        <v>9</v>
      </c>
      <c r="L23" s="5" t="s">
        <v>70</v>
      </c>
      <c r="M23" s="5" t="s">
        <v>11</v>
      </c>
      <c r="N23" s="5" t="s">
        <v>49</v>
      </c>
      <c r="O23" s="5" t="s">
        <v>50</v>
      </c>
      <c r="P23" s="6">
        <v>0</v>
      </c>
      <c r="Q23" s="17"/>
      <c r="R23" s="19">
        <v>0</v>
      </c>
      <c r="S23" s="7">
        <v>3800</v>
      </c>
      <c r="T23" s="7">
        <v>0</v>
      </c>
      <c r="U23" s="8">
        <f t="shared" ref="U23:U33" si="4">S23-T23</f>
        <v>3800</v>
      </c>
      <c r="V23" s="6">
        <v>3800</v>
      </c>
      <c r="W23" s="17"/>
      <c r="X23" s="7">
        <v>0</v>
      </c>
      <c r="Y23" s="7">
        <v>0</v>
      </c>
      <c r="Z23" s="8">
        <f t="shared" ref="Z23:Z33" si="5">X23+Y23+AA23</f>
        <v>548.29</v>
      </c>
      <c r="AA23" s="7">
        <v>548.29</v>
      </c>
      <c r="AB23" s="8"/>
      <c r="AC23" s="20">
        <f t="shared" ref="AC23:AC33" si="6">IF(AA23-R23&gt;R23,R23,AA23)</f>
        <v>0</v>
      </c>
      <c r="AD23" s="8"/>
    </row>
    <row r="24" spans="1:30">
      <c r="A24" s="14" t="s">
        <v>71</v>
      </c>
      <c r="B24" s="4" t="s">
        <v>1</v>
      </c>
      <c r="C24" s="4" t="s">
        <v>64</v>
      </c>
      <c r="D24" s="4" t="s">
        <v>34</v>
      </c>
      <c r="E24" s="4" t="s">
        <v>4</v>
      </c>
      <c r="F24" s="16" t="str">
        <f t="shared" si="0"/>
        <v xml:space="preserve">Jahresansätze, Hardware </v>
      </c>
      <c r="G24" s="4" t="s">
        <v>5</v>
      </c>
      <c r="H24" s="4" t="s">
        <v>35</v>
      </c>
      <c r="I24" s="4" t="s">
        <v>9</v>
      </c>
      <c r="J24" s="4" t="s">
        <v>47</v>
      </c>
      <c r="K24" s="14" t="s">
        <v>9</v>
      </c>
      <c r="L24" s="5" t="s">
        <v>70</v>
      </c>
      <c r="M24" s="5" t="s">
        <v>11</v>
      </c>
      <c r="N24" s="5" t="s">
        <v>49</v>
      </c>
      <c r="O24" s="5" t="s">
        <v>50</v>
      </c>
      <c r="P24" s="6">
        <v>0</v>
      </c>
      <c r="Q24" s="17"/>
      <c r="R24" s="19">
        <v>0</v>
      </c>
      <c r="S24" s="7">
        <v>200</v>
      </c>
      <c r="T24" s="7">
        <v>0</v>
      </c>
      <c r="U24" s="8">
        <f t="shared" si="4"/>
        <v>200</v>
      </c>
      <c r="V24" s="6">
        <v>200</v>
      </c>
      <c r="W24" s="17"/>
      <c r="X24" s="7">
        <v>0</v>
      </c>
      <c r="Y24" s="7">
        <v>0</v>
      </c>
      <c r="Z24" s="8">
        <f t="shared" si="5"/>
        <v>195.96</v>
      </c>
      <c r="AA24" s="7">
        <v>195.96</v>
      </c>
      <c r="AB24" s="8"/>
      <c r="AC24" s="20">
        <f t="shared" si="6"/>
        <v>0</v>
      </c>
      <c r="AD24" s="8"/>
    </row>
    <row r="25" spans="1:30">
      <c r="A25" s="14" t="s">
        <v>72</v>
      </c>
      <c r="B25" s="4" t="s">
        <v>1</v>
      </c>
      <c r="C25" s="4" t="s">
        <v>73</v>
      </c>
      <c r="D25" s="4" t="s">
        <v>15</v>
      </c>
      <c r="E25" s="4" t="s">
        <v>4</v>
      </c>
      <c r="F25" s="16" t="str">
        <f t="shared" si="0"/>
        <v xml:space="preserve">Jahresansätze, Ausstattung </v>
      </c>
      <c r="G25" s="4" t="s">
        <v>5</v>
      </c>
      <c r="H25" s="4" t="s">
        <v>1543</v>
      </c>
      <c r="I25" s="4" t="s">
        <v>9</v>
      </c>
      <c r="J25" s="4" t="s">
        <v>74</v>
      </c>
      <c r="K25" s="14" t="s">
        <v>75</v>
      </c>
      <c r="L25" s="5" t="s">
        <v>37</v>
      </c>
      <c r="M25" s="5" t="s">
        <v>11</v>
      </c>
      <c r="N25" s="5" t="s">
        <v>76</v>
      </c>
      <c r="O25" s="5" t="s">
        <v>77</v>
      </c>
      <c r="P25" s="6">
        <v>2000</v>
      </c>
      <c r="Q25" s="17"/>
      <c r="R25" s="19">
        <v>0</v>
      </c>
      <c r="S25" s="7">
        <v>0</v>
      </c>
      <c r="T25" s="7">
        <v>0</v>
      </c>
      <c r="U25" s="8">
        <f t="shared" si="4"/>
        <v>0</v>
      </c>
      <c r="V25" s="6">
        <v>2000</v>
      </c>
      <c r="W25" s="17"/>
      <c r="X25" s="7">
        <v>0</v>
      </c>
      <c r="Y25" s="7">
        <v>0</v>
      </c>
      <c r="Z25" s="8">
        <f t="shared" si="5"/>
        <v>1867.09</v>
      </c>
      <c r="AA25" s="7">
        <v>1867.09</v>
      </c>
      <c r="AB25" s="8"/>
      <c r="AC25" s="20">
        <f t="shared" si="6"/>
        <v>0</v>
      </c>
      <c r="AD25" s="8"/>
    </row>
    <row r="26" spans="1:30">
      <c r="A26" s="14" t="s">
        <v>78</v>
      </c>
      <c r="B26" s="4" t="s">
        <v>1</v>
      </c>
      <c r="C26" s="4" t="s">
        <v>73</v>
      </c>
      <c r="D26" s="4" t="s">
        <v>34</v>
      </c>
      <c r="E26" s="4" t="s">
        <v>4</v>
      </c>
      <c r="F26" s="16" t="str">
        <f t="shared" si="0"/>
        <v xml:space="preserve">Jahresansätze, Büromaschinen </v>
      </c>
      <c r="G26" s="4" t="s">
        <v>5</v>
      </c>
      <c r="H26" s="4" t="s">
        <v>79</v>
      </c>
      <c r="I26" s="4" t="s">
        <v>9</v>
      </c>
      <c r="J26" s="4" t="s">
        <v>74</v>
      </c>
      <c r="K26" s="14" t="s">
        <v>75</v>
      </c>
      <c r="L26" s="5" t="s">
        <v>37</v>
      </c>
      <c r="M26" s="5" t="s">
        <v>11</v>
      </c>
      <c r="N26" s="5" t="s">
        <v>76</v>
      </c>
      <c r="O26" s="5" t="s">
        <v>77</v>
      </c>
      <c r="P26" s="6">
        <v>3000</v>
      </c>
      <c r="Q26" s="17"/>
      <c r="R26" s="19">
        <v>0</v>
      </c>
      <c r="S26" s="7">
        <v>0</v>
      </c>
      <c r="T26" s="7">
        <v>2300</v>
      </c>
      <c r="U26" s="8">
        <f t="shared" si="4"/>
        <v>-2300</v>
      </c>
      <c r="V26" s="6">
        <v>700</v>
      </c>
      <c r="W26" s="17"/>
      <c r="X26" s="7">
        <v>0</v>
      </c>
      <c r="Y26" s="7">
        <v>0</v>
      </c>
      <c r="Z26" s="8">
        <f t="shared" si="5"/>
        <v>442.94</v>
      </c>
      <c r="AA26" s="7">
        <v>442.94</v>
      </c>
      <c r="AB26" s="8"/>
      <c r="AC26" s="20">
        <f t="shared" si="6"/>
        <v>0</v>
      </c>
      <c r="AD26" s="8"/>
    </row>
    <row r="27" spans="1:30">
      <c r="A27" s="14" t="s">
        <v>80</v>
      </c>
      <c r="B27" s="4" t="s">
        <v>1</v>
      </c>
      <c r="C27" s="4" t="s">
        <v>81</v>
      </c>
      <c r="D27" s="4" t="s">
        <v>82</v>
      </c>
      <c r="E27" s="4" t="s">
        <v>4</v>
      </c>
      <c r="F27" s="16" t="str">
        <f t="shared" si="0"/>
        <v xml:space="preserve">Jahresansätze, Fahrzeuge </v>
      </c>
      <c r="G27" s="4" t="s">
        <v>5</v>
      </c>
      <c r="H27" s="4" t="s">
        <v>83</v>
      </c>
      <c r="I27" s="4" t="s">
        <v>9</v>
      </c>
      <c r="J27" s="4" t="s">
        <v>84</v>
      </c>
      <c r="K27" s="14" t="s">
        <v>9</v>
      </c>
      <c r="L27" s="5" t="s">
        <v>85</v>
      </c>
      <c r="M27" s="5" t="s">
        <v>11</v>
      </c>
      <c r="N27" s="5" t="s">
        <v>86</v>
      </c>
      <c r="O27" s="5" t="s">
        <v>87</v>
      </c>
      <c r="P27" s="6">
        <v>0</v>
      </c>
      <c r="Q27" s="17"/>
      <c r="R27" s="19">
        <v>0</v>
      </c>
      <c r="S27" s="7">
        <v>18000</v>
      </c>
      <c r="T27" s="7">
        <v>0</v>
      </c>
      <c r="U27" s="8">
        <f t="shared" si="4"/>
        <v>18000</v>
      </c>
      <c r="V27" s="6">
        <v>18000</v>
      </c>
      <c r="W27" s="17"/>
      <c r="X27" s="7">
        <v>16100</v>
      </c>
      <c r="Y27" s="7">
        <v>0</v>
      </c>
      <c r="Z27" s="8">
        <f t="shared" si="5"/>
        <v>16100</v>
      </c>
      <c r="AA27" s="7">
        <v>0</v>
      </c>
      <c r="AB27" s="8"/>
      <c r="AC27" s="20">
        <f t="shared" si="6"/>
        <v>0</v>
      </c>
      <c r="AD27" s="8"/>
    </row>
    <row r="28" spans="1:30">
      <c r="A28" s="14" t="s">
        <v>88</v>
      </c>
      <c r="B28" s="4" t="s">
        <v>1</v>
      </c>
      <c r="C28" s="4" t="s">
        <v>89</v>
      </c>
      <c r="D28" s="4" t="s">
        <v>15</v>
      </c>
      <c r="E28" s="4" t="s">
        <v>4</v>
      </c>
      <c r="F28" s="16" t="str">
        <f t="shared" si="0"/>
        <v xml:space="preserve">Jahresansätze, Ausstattung </v>
      </c>
      <c r="G28" s="4" t="s">
        <v>5</v>
      </c>
      <c r="H28" s="4" t="s">
        <v>1543</v>
      </c>
      <c r="I28" s="4" t="s">
        <v>9</v>
      </c>
      <c r="J28" s="4" t="s">
        <v>53</v>
      </c>
      <c r="K28" s="14" t="s">
        <v>9</v>
      </c>
      <c r="L28" s="5" t="s">
        <v>10</v>
      </c>
      <c r="M28" s="5" t="s">
        <v>11</v>
      </c>
      <c r="N28" s="5" t="s">
        <v>54</v>
      </c>
      <c r="O28" s="5" t="s">
        <v>55</v>
      </c>
      <c r="P28" s="6">
        <v>1000</v>
      </c>
      <c r="Q28" s="17"/>
      <c r="R28" s="19">
        <v>0</v>
      </c>
      <c r="S28" s="7">
        <v>0</v>
      </c>
      <c r="T28" s="7">
        <v>1000</v>
      </c>
      <c r="U28" s="8">
        <f t="shared" si="4"/>
        <v>-1000</v>
      </c>
      <c r="V28" s="6">
        <v>0</v>
      </c>
      <c r="W28" s="17"/>
      <c r="X28" s="7">
        <v>0</v>
      </c>
      <c r="Y28" s="7">
        <v>0</v>
      </c>
      <c r="Z28" s="8">
        <f t="shared" si="5"/>
        <v>0</v>
      </c>
      <c r="AA28" s="7">
        <v>0</v>
      </c>
      <c r="AB28" s="8"/>
      <c r="AC28" s="20">
        <f t="shared" si="6"/>
        <v>0</v>
      </c>
      <c r="AD28" s="8"/>
    </row>
    <row r="29" spans="1:30">
      <c r="A29" s="14" t="s">
        <v>90</v>
      </c>
      <c r="B29" s="4" t="s">
        <v>1</v>
      </c>
      <c r="C29" s="4" t="s">
        <v>91</v>
      </c>
      <c r="D29" s="4" t="s">
        <v>3</v>
      </c>
      <c r="E29" s="4" t="s">
        <v>4</v>
      </c>
      <c r="F29" s="16" t="str">
        <f t="shared" si="0"/>
        <v>Jahresansätze, geringwertige Wirtschafts- güter</v>
      </c>
      <c r="G29" s="4" t="s">
        <v>5</v>
      </c>
      <c r="H29" s="4" t="s">
        <v>6</v>
      </c>
      <c r="I29" s="4" t="s">
        <v>7</v>
      </c>
      <c r="J29" s="4" t="s">
        <v>53</v>
      </c>
      <c r="K29" s="14" t="s">
        <v>9</v>
      </c>
      <c r="L29" s="5" t="s">
        <v>10</v>
      </c>
      <c r="M29" s="5" t="s">
        <v>11</v>
      </c>
      <c r="N29" s="5" t="s">
        <v>54</v>
      </c>
      <c r="O29" s="5" t="s">
        <v>55</v>
      </c>
      <c r="P29" s="6">
        <v>500</v>
      </c>
      <c r="Q29" s="17"/>
      <c r="R29" s="19">
        <v>0</v>
      </c>
      <c r="S29" s="7">
        <v>0</v>
      </c>
      <c r="T29" s="7">
        <v>500</v>
      </c>
      <c r="U29" s="8">
        <f t="shared" si="4"/>
        <v>-500</v>
      </c>
      <c r="V29" s="6">
        <v>0</v>
      </c>
      <c r="W29" s="17"/>
      <c r="X29" s="7">
        <v>0</v>
      </c>
      <c r="Y29" s="7">
        <v>0</v>
      </c>
      <c r="Z29" s="8">
        <f t="shared" si="5"/>
        <v>0</v>
      </c>
      <c r="AA29" s="7">
        <v>0</v>
      </c>
      <c r="AB29" s="8"/>
      <c r="AC29" s="20">
        <f t="shared" si="6"/>
        <v>0</v>
      </c>
      <c r="AD29" s="8"/>
    </row>
    <row r="30" spans="1:30">
      <c r="A30" s="14" t="s">
        <v>92</v>
      </c>
      <c r="B30" s="4" t="s">
        <v>1</v>
      </c>
      <c r="C30" s="4" t="s">
        <v>91</v>
      </c>
      <c r="D30" s="4" t="s">
        <v>15</v>
      </c>
      <c r="E30" s="4" t="s">
        <v>4</v>
      </c>
      <c r="F30" s="16" t="str">
        <f t="shared" si="0"/>
        <v xml:space="preserve">Jahresansätze, Ausstattung </v>
      </c>
      <c r="G30" s="4" t="s">
        <v>5</v>
      </c>
      <c r="H30" s="4" t="s">
        <v>1543</v>
      </c>
      <c r="I30" s="4" t="s">
        <v>9</v>
      </c>
      <c r="J30" s="4" t="s">
        <v>53</v>
      </c>
      <c r="K30" s="14" t="s">
        <v>9</v>
      </c>
      <c r="L30" s="5" t="s">
        <v>10</v>
      </c>
      <c r="M30" s="5" t="s">
        <v>11</v>
      </c>
      <c r="N30" s="5" t="s">
        <v>54</v>
      </c>
      <c r="O30" s="5" t="s">
        <v>55</v>
      </c>
      <c r="P30" s="6">
        <v>1000</v>
      </c>
      <c r="Q30" s="17"/>
      <c r="R30" s="19">
        <v>0</v>
      </c>
      <c r="S30" s="7">
        <v>0</v>
      </c>
      <c r="T30" s="7">
        <v>1000</v>
      </c>
      <c r="U30" s="8">
        <f t="shared" si="4"/>
        <v>-1000</v>
      </c>
      <c r="V30" s="6">
        <v>0</v>
      </c>
      <c r="W30" s="17"/>
      <c r="X30" s="7">
        <v>0</v>
      </c>
      <c r="Y30" s="7">
        <v>0</v>
      </c>
      <c r="Z30" s="8">
        <f t="shared" si="5"/>
        <v>0</v>
      </c>
      <c r="AA30" s="7">
        <v>0</v>
      </c>
      <c r="AB30" s="8"/>
      <c r="AC30" s="20">
        <f t="shared" si="6"/>
        <v>0</v>
      </c>
      <c r="AD30" s="8"/>
    </row>
    <row r="31" spans="1:30">
      <c r="A31" s="14" t="s">
        <v>93</v>
      </c>
      <c r="B31" s="4" t="s">
        <v>1</v>
      </c>
      <c r="C31" s="4" t="s">
        <v>94</v>
      </c>
      <c r="D31" s="4" t="s">
        <v>3</v>
      </c>
      <c r="E31" s="4" t="s">
        <v>4</v>
      </c>
      <c r="F31" s="16" t="str">
        <f t="shared" si="0"/>
        <v>Jahresansätze, geringwertige Wirtschafts- güter</v>
      </c>
      <c r="G31" s="4" t="s">
        <v>5</v>
      </c>
      <c r="H31" s="4" t="s">
        <v>6</v>
      </c>
      <c r="I31" s="4" t="s">
        <v>7</v>
      </c>
      <c r="J31" s="4" t="s">
        <v>8</v>
      </c>
      <c r="K31" s="14" t="s">
        <v>9</v>
      </c>
      <c r="L31" s="5" t="s">
        <v>28</v>
      </c>
      <c r="M31" s="5" t="s">
        <v>11</v>
      </c>
      <c r="N31" s="5" t="s">
        <v>49</v>
      </c>
      <c r="O31" s="5" t="s">
        <v>50</v>
      </c>
      <c r="P31" s="6">
        <v>1000</v>
      </c>
      <c r="Q31" s="17"/>
      <c r="R31" s="19">
        <v>0</v>
      </c>
      <c r="S31" s="7">
        <v>0</v>
      </c>
      <c r="T31" s="7">
        <v>0</v>
      </c>
      <c r="U31" s="8">
        <f t="shared" si="4"/>
        <v>0</v>
      </c>
      <c r="V31" s="6">
        <v>1000</v>
      </c>
      <c r="W31" s="17"/>
      <c r="X31" s="7">
        <v>18.899999999999999</v>
      </c>
      <c r="Y31" s="7">
        <v>0</v>
      </c>
      <c r="Z31" s="8">
        <f t="shared" si="5"/>
        <v>944.86</v>
      </c>
      <c r="AA31" s="7">
        <v>925.96</v>
      </c>
      <c r="AB31" s="8"/>
      <c r="AC31" s="20">
        <f t="shared" si="6"/>
        <v>0</v>
      </c>
      <c r="AD31" s="8"/>
    </row>
    <row r="32" spans="1:30">
      <c r="A32" s="14" t="s">
        <v>95</v>
      </c>
      <c r="B32" s="4" t="s">
        <v>1</v>
      </c>
      <c r="C32" s="4" t="s">
        <v>96</v>
      </c>
      <c r="D32" s="4" t="s">
        <v>25</v>
      </c>
      <c r="E32" s="4" t="s">
        <v>4</v>
      </c>
      <c r="F32" s="16" t="str">
        <f t="shared" si="0"/>
        <v xml:space="preserve">Jahresansätze, Geräte, Maschinen </v>
      </c>
      <c r="G32" s="4" t="s">
        <v>5</v>
      </c>
      <c r="H32" s="4" t="s">
        <v>26</v>
      </c>
      <c r="I32" s="4" t="s">
        <v>9</v>
      </c>
      <c r="J32" s="4" t="s">
        <v>47</v>
      </c>
      <c r="K32" s="14" t="s">
        <v>97</v>
      </c>
      <c r="L32" s="5" t="s">
        <v>17</v>
      </c>
      <c r="M32" s="5" t="s">
        <v>11</v>
      </c>
      <c r="N32" s="5" t="s">
        <v>98</v>
      </c>
      <c r="O32" s="5" t="s">
        <v>99</v>
      </c>
      <c r="P32" s="6">
        <v>3700</v>
      </c>
      <c r="Q32" s="17"/>
      <c r="R32" s="19">
        <v>0</v>
      </c>
      <c r="S32" s="7">
        <v>0</v>
      </c>
      <c r="T32" s="7">
        <v>3700</v>
      </c>
      <c r="U32" s="8">
        <f t="shared" si="4"/>
        <v>-3700</v>
      </c>
      <c r="V32" s="6">
        <v>0</v>
      </c>
      <c r="W32" s="17"/>
      <c r="X32" s="7">
        <v>0</v>
      </c>
      <c r="Y32" s="7">
        <v>0</v>
      </c>
      <c r="Z32" s="8">
        <f t="shared" si="5"/>
        <v>0</v>
      </c>
      <c r="AA32" s="7">
        <v>0</v>
      </c>
      <c r="AB32" s="8"/>
      <c r="AC32" s="20">
        <f t="shared" si="6"/>
        <v>0</v>
      </c>
      <c r="AD32" s="8"/>
    </row>
    <row r="33" spans="1:30">
      <c r="A33" s="54" t="s">
        <v>100</v>
      </c>
      <c r="B33" s="55" t="s">
        <v>1</v>
      </c>
      <c r="C33" s="55" t="s">
        <v>96</v>
      </c>
      <c r="D33" s="55" t="s">
        <v>15</v>
      </c>
      <c r="E33" s="55" t="s">
        <v>4</v>
      </c>
      <c r="F33" s="56" t="str">
        <f t="shared" si="0"/>
        <v xml:space="preserve">Jahresansätze, Ausstattung </v>
      </c>
      <c r="G33" s="55" t="s">
        <v>5</v>
      </c>
      <c r="H33" s="55" t="s">
        <v>1543</v>
      </c>
      <c r="I33" s="55" t="s">
        <v>9</v>
      </c>
      <c r="J33" s="55" t="s">
        <v>47</v>
      </c>
      <c r="K33" s="54" t="s">
        <v>97</v>
      </c>
      <c r="L33" s="57" t="s">
        <v>17</v>
      </c>
      <c r="M33" s="57" t="s">
        <v>11</v>
      </c>
      <c r="N33" s="57" t="s">
        <v>98</v>
      </c>
      <c r="O33" s="57" t="s">
        <v>99</v>
      </c>
      <c r="P33" s="11">
        <v>1400</v>
      </c>
      <c r="Q33" s="18"/>
      <c r="R33" s="21">
        <v>0</v>
      </c>
      <c r="S33" s="12">
        <v>0</v>
      </c>
      <c r="T33" s="12">
        <v>1400</v>
      </c>
      <c r="U33" s="13">
        <f t="shared" si="4"/>
        <v>-1400</v>
      </c>
      <c r="V33" s="11">
        <v>0</v>
      </c>
      <c r="W33" s="18"/>
      <c r="X33" s="12">
        <v>0</v>
      </c>
      <c r="Y33" s="12">
        <v>0</v>
      </c>
      <c r="Z33" s="13">
        <f t="shared" si="5"/>
        <v>0</v>
      </c>
      <c r="AA33" s="12">
        <v>0</v>
      </c>
      <c r="AB33" s="13"/>
      <c r="AC33" s="58">
        <f t="shared" si="6"/>
        <v>0</v>
      </c>
      <c r="AD33" s="13"/>
    </row>
    <row r="34" spans="1:30">
      <c r="A34" s="59"/>
      <c r="B34" s="60"/>
      <c r="C34" s="60"/>
      <c r="D34" s="60"/>
      <c r="E34" s="60"/>
      <c r="F34" s="61" t="s">
        <v>1546</v>
      </c>
      <c r="G34" s="60"/>
      <c r="H34" s="60"/>
      <c r="I34" s="60"/>
      <c r="J34" s="60"/>
      <c r="K34" s="59"/>
      <c r="L34" s="62"/>
      <c r="M34" s="62"/>
      <c r="N34" s="62"/>
      <c r="O34" s="62"/>
      <c r="P34" s="67">
        <f>SUM(P7:P33)</f>
        <v>1527800</v>
      </c>
      <c r="Q34" s="68">
        <f>SUM(Q7:Q33)</f>
        <v>0</v>
      </c>
      <c r="R34" s="69">
        <f t="shared" ref="R34:AC34" si="7">SUM(R7:R33)</f>
        <v>918600</v>
      </c>
      <c r="S34" s="67">
        <f t="shared" si="7"/>
        <v>18000</v>
      </c>
      <c r="T34" s="67">
        <f t="shared" si="7"/>
        <v>986800</v>
      </c>
      <c r="U34" s="68">
        <f t="shared" si="7"/>
        <v>-960800</v>
      </c>
      <c r="V34" s="67">
        <f t="shared" si="7"/>
        <v>1481600</v>
      </c>
      <c r="W34" s="68">
        <f t="shared" si="7"/>
        <v>4000</v>
      </c>
      <c r="X34" s="67">
        <f t="shared" si="7"/>
        <v>1312391.7599999998</v>
      </c>
      <c r="Y34" s="67">
        <f t="shared" si="7"/>
        <v>3200</v>
      </c>
      <c r="Z34" s="68">
        <f t="shared" si="7"/>
        <v>1435259.1600000001</v>
      </c>
      <c r="AA34" s="67">
        <f t="shared" si="7"/>
        <v>122867.40000000001</v>
      </c>
      <c r="AB34" s="68">
        <f t="shared" si="7"/>
        <v>800</v>
      </c>
      <c r="AC34" s="69">
        <f t="shared" si="7"/>
        <v>118887.16</v>
      </c>
      <c r="AD34" s="63"/>
    </row>
    <row r="35" spans="1:30" ht="15" customHeight="1">
      <c r="A35" s="14" t="s">
        <v>101</v>
      </c>
      <c r="B35" s="4" t="s">
        <v>102</v>
      </c>
      <c r="C35" s="4" t="s">
        <v>103</v>
      </c>
      <c r="D35" s="4" t="s">
        <v>104</v>
      </c>
      <c r="E35" s="4" t="s">
        <v>4</v>
      </c>
      <c r="F35" s="16" t="str">
        <f t="shared" si="0"/>
        <v>Jahresansätze, Verkauf beweglicher Sachen des Anlagevermögens</v>
      </c>
      <c r="G35" s="4" t="s">
        <v>5</v>
      </c>
      <c r="H35" s="4" t="s">
        <v>105</v>
      </c>
      <c r="I35" s="4" t="s">
        <v>106</v>
      </c>
      <c r="J35" s="4" t="s">
        <v>107</v>
      </c>
      <c r="K35" s="14" t="s">
        <v>9</v>
      </c>
      <c r="L35" s="5" t="s">
        <v>108</v>
      </c>
      <c r="M35" s="5" t="s">
        <v>109</v>
      </c>
      <c r="N35" s="5" t="s">
        <v>110</v>
      </c>
      <c r="O35" s="5" t="s">
        <v>111</v>
      </c>
      <c r="P35" s="7"/>
      <c r="Q35" s="17">
        <v>0</v>
      </c>
      <c r="R35" s="20"/>
      <c r="S35" s="7">
        <v>0</v>
      </c>
      <c r="T35" s="7">
        <v>0</v>
      </c>
      <c r="U35" s="8">
        <f>-S35-T35</f>
        <v>0</v>
      </c>
      <c r="V35" s="7"/>
      <c r="W35" s="17">
        <v>0</v>
      </c>
      <c r="X35" s="7">
        <v>0</v>
      </c>
      <c r="Y35" s="7">
        <v>0</v>
      </c>
      <c r="Z35" s="8"/>
      <c r="AA35" s="7"/>
      <c r="AB35" s="8">
        <v>1200</v>
      </c>
      <c r="AC35" s="20"/>
      <c r="AD35" s="8"/>
    </row>
    <row r="36" spans="1:30">
      <c r="A36" s="14" t="s">
        <v>112</v>
      </c>
      <c r="B36" s="4" t="s">
        <v>102</v>
      </c>
      <c r="C36" s="4" t="s">
        <v>103</v>
      </c>
      <c r="D36" s="4" t="s">
        <v>3</v>
      </c>
      <c r="E36" s="4" t="s">
        <v>4</v>
      </c>
      <c r="F36" s="16" t="str">
        <f t="shared" si="0"/>
        <v>Jahresansätze, geringwertige Wirtschafts- güter</v>
      </c>
      <c r="G36" s="4" t="s">
        <v>5</v>
      </c>
      <c r="H36" s="4" t="s">
        <v>6</v>
      </c>
      <c r="I36" s="4" t="s">
        <v>7</v>
      </c>
      <c r="J36" s="4" t="s">
        <v>107</v>
      </c>
      <c r="K36" s="14" t="s">
        <v>9</v>
      </c>
      <c r="L36" s="5" t="s">
        <v>10</v>
      </c>
      <c r="M36" s="5" t="s">
        <v>11</v>
      </c>
      <c r="N36" s="5" t="s">
        <v>110</v>
      </c>
      <c r="O36" s="5" t="s">
        <v>111</v>
      </c>
      <c r="P36" s="6">
        <v>6400</v>
      </c>
      <c r="Q36" s="17"/>
      <c r="R36" s="19">
        <v>0</v>
      </c>
      <c r="S36" s="7">
        <v>0</v>
      </c>
      <c r="T36" s="7">
        <v>5400</v>
      </c>
      <c r="U36" s="8">
        <f t="shared" ref="U36:U44" si="8">S36-T36</f>
        <v>-5400</v>
      </c>
      <c r="V36" s="6">
        <v>1000</v>
      </c>
      <c r="W36" s="17"/>
      <c r="X36" s="7">
        <v>911.66</v>
      </c>
      <c r="Y36" s="7">
        <v>0</v>
      </c>
      <c r="Z36" s="8">
        <f t="shared" ref="Z36:Z44" si="9">X36+Y36+AA36</f>
        <v>911.66</v>
      </c>
      <c r="AA36" s="7">
        <v>0</v>
      </c>
      <c r="AB36" s="8"/>
      <c r="AC36" s="20">
        <f t="shared" ref="AC36:AC44" si="10">IF(AA36-R36&gt;R36,R36,AA36)</f>
        <v>0</v>
      </c>
      <c r="AD36" s="8"/>
    </row>
    <row r="37" spans="1:30">
      <c r="A37" s="14" t="s">
        <v>113</v>
      </c>
      <c r="B37" s="4" t="s">
        <v>102</v>
      </c>
      <c r="C37" s="4" t="s">
        <v>103</v>
      </c>
      <c r="D37" s="4" t="s">
        <v>25</v>
      </c>
      <c r="E37" s="4" t="s">
        <v>4</v>
      </c>
      <c r="F37" s="16" t="str">
        <f t="shared" si="0"/>
        <v xml:space="preserve">Jahresansätze, Geräte, Maschinen </v>
      </c>
      <c r="G37" s="4" t="s">
        <v>5</v>
      </c>
      <c r="H37" s="4" t="s">
        <v>26</v>
      </c>
      <c r="I37" s="4" t="s">
        <v>9</v>
      </c>
      <c r="J37" s="4" t="s">
        <v>107</v>
      </c>
      <c r="K37" s="14" t="s">
        <v>114</v>
      </c>
      <c r="L37" s="5" t="s">
        <v>10</v>
      </c>
      <c r="M37" s="5" t="s">
        <v>11</v>
      </c>
      <c r="N37" s="5" t="s">
        <v>110</v>
      </c>
      <c r="O37" s="5" t="s">
        <v>111</v>
      </c>
      <c r="P37" s="6">
        <v>66000</v>
      </c>
      <c r="Q37" s="17"/>
      <c r="R37" s="19">
        <v>0</v>
      </c>
      <c r="S37" s="7">
        <v>0</v>
      </c>
      <c r="T37" s="7">
        <v>0</v>
      </c>
      <c r="U37" s="8">
        <f t="shared" si="8"/>
        <v>0</v>
      </c>
      <c r="V37" s="6">
        <v>66000</v>
      </c>
      <c r="W37" s="17"/>
      <c r="X37" s="7">
        <v>0</v>
      </c>
      <c r="Y37" s="7">
        <v>0</v>
      </c>
      <c r="Z37" s="8">
        <f t="shared" si="9"/>
        <v>0</v>
      </c>
      <c r="AA37" s="7">
        <v>0</v>
      </c>
      <c r="AB37" s="8"/>
      <c r="AC37" s="20">
        <f t="shared" si="10"/>
        <v>0</v>
      </c>
      <c r="AD37" s="8"/>
    </row>
    <row r="38" spans="1:30">
      <c r="A38" s="14" t="s">
        <v>115</v>
      </c>
      <c r="B38" s="4" t="s">
        <v>102</v>
      </c>
      <c r="C38" s="4" t="s">
        <v>103</v>
      </c>
      <c r="D38" s="4" t="s">
        <v>15</v>
      </c>
      <c r="E38" s="4" t="s">
        <v>4</v>
      </c>
      <c r="F38" s="16" t="str">
        <f t="shared" si="0"/>
        <v xml:space="preserve">Jahresansätze, Ausstattung </v>
      </c>
      <c r="G38" s="4" t="s">
        <v>5</v>
      </c>
      <c r="H38" s="4" t="s">
        <v>1543</v>
      </c>
      <c r="I38" s="4" t="s">
        <v>9</v>
      </c>
      <c r="J38" s="4" t="s">
        <v>107</v>
      </c>
      <c r="K38" s="14" t="s">
        <v>114</v>
      </c>
      <c r="L38" s="5" t="s">
        <v>10</v>
      </c>
      <c r="M38" s="5" t="s">
        <v>11</v>
      </c>
      <c r="N38" s="5" t="s">
        <v>110</v>
      </c>
      <c r="O38" s="5" t="s">
        <v>111</v>
      </c>
      <c r="P38" s="6">
        <v>2700</v>
      </c>
      <c r="Q38" s="17"/>
      <c r="R38" s="19">
        <v>0</v>
      </c>
      <c r="S38" s="7">
        <v>0</v>
      </c>
      <c r="T38" s="7">
        <v>2700</v>
      </c>
      <c r="U38" s="8">
        <f t="shared" si="8"/>
        <v>-2700</v>
      </c>
      <c r="V38" s="6">
        <v>0</v>
      </c>
      <c r="W38" s="17"/>
      <c r="X38" s="7">
        <v>0</v>
      </c>
      <c r="Y38" s="7">
        <v>0</v>
      </c>
      <c r="Z38" s="8">
        <f t="shared" si="9"/>
        <v>0</v>
      </c>
      <c r="AA38" s="7">
        <v>0</v>
      </c>
      <c r="AB38" s="8"/>
      <c r="AC38" s="20">
        <f t="shared" si="10"/>
        <v>0</v>
      </c>
      <c r="AD38" s="8"/>
    </row>
    <row r="39" spans="1:30">
      <c r="A39" s="14" t="s">
        <v>116</v>
      </c>
      <c r="B39" s="4" t="s">
        <v>102</v>
      </c>
      <c r="C39" s="4" t="s">
        <v>103</v>
      </c>
      <c r="D39" s="4" t="s">
        <v>25</v>
      </c>
      <c r="E39" s="4" t="s">
        <v>117</v>
      </c>
      <c r="F39" s="16" t="str">
        <f t="shared" si="0"/>
        <v xml:space="preserve">Überwachung des fließenden Verkehrs, Geräte, Maschinen </v>
      </c>
      <c r="G39" s="4" t="s">
        <v>118</v>
      </c>
      <c r="H39" s="4" t="s">
        <v>26</v>
      </c>
      <c r="I39" s="4" t="s">
        <v>9</v>
      </c>
      <c r="J39" s="4" t="s">
        <v>107</v>
      </c>
      <c r="K39" s="14" t="s">
        <v>9</v>
      </c>
      <c r="L39" s="5" t="s">
        <v>119</v>
      </c>
      <c r="M39" s="5" t="s">
        <v>11</v>
      </c>
      <c r="N39" s="5" t="s">
        <v>110</v>
      </c>
      <c r="O39" s="5" t="s">
        <v>111</v>
      </c>
      <c r="P39" s="6">
        <v>138800</v>
      </c>
      <c r="Q39" s="17"/>
      <c r="R39" s="19">
        <v>1200</v>
      </c>
      <c r="S39" s="7">
        <v>0</v>
      </c>
      <c r="T39" s="7">
        <v>0</v>
      </c>
      <c r="U39" s="8">
        <f t="shared" si="8"/>
        <v>0</v>
      </c>
      <c r="V39" s="6">
        <v>140000</v>
      </c>
      <c r="W39" s="17"/>
      <c r="X39" s="7">
        <v>1200</v>
      </c>
      <c r="Y39" s="7">
        <v>0</v>
      </c>
      <c r="Z39" s="8">
        <f t="shared" si="9"/>
        <v>1200</v>
      </c>
      <c r="AA39" s="7">
        <v>0</v>
      </c>
      <c r="AB39" s="8"/>
      <c r="AC39" s="20">
        <f t="shared" si="10"/>
        <v>0</v>
      </c>
      <c r="AD39" s="8"/>
    </row>
    <row r="40" spans="1:30">
      <c r="A40" s="14" t="s">
        <v>120</v>
      </c>
      <c r="B40" s="4" t="s">
        <v>102</v>
      </c>
      <c r="C40" s="4" t="s">
        <v>103</v>
      </c>
      <c r="D40" s="4" t="s">
        <v>121</v>
      </c>
      <c r="E40" s="4" t="s">
        <v>117</v>
      </c>
      <c r="F40" s="16" t="str">
        <f t="shared" si="0"/>
        <v xml:space="preserve">Überwachung des fließenden Verkehrs, Tiefbau </v>
      </c>
      <c r="G40" s="4" t="s">
        <v>118</v>
      </c>
      <c r="H40" s="4" t="s">
        <v>122</v>
      </c>
      <c r="I40" s="4" t="s">
        <v>9</v>
      </c>
      <c r="J40" s="4" t="s">
        <v>123</v>
      </c>
      <c r="K40" s="14" t="s">
        <v>9</v>
      </c>
      <c r="L40" s="5" t="s">
        <v>119</v>
      </c>
      <c r="M40" s="5" t="s">
        <v>124</v>
      </c>
      <c r="N40" s="5" t="s">
        <v>110</v>
      </c>
      <c r="O40" s="5" t="s">
        <v>111</v>
      </c>
      <c r="P40" s="6">
        <v>0</v>
      </c>
      <c r="Q40" s="17"/>
      <c r="R40" s="19">
        <v>0</v>
      </c>
      <c r="S40" s="7">
        <v>17000</v>
      </c>
      <c r="T40" s="7">
        <v>0</v>
      </c>
      <c r="U40" s="8">
        <f t="shared" si="8"/>
        <v>17000</v>
      </c>
      <c r="V40" s="6">
        <v>17000</v>
      </c>
      <c r="W40" s="17"/>
      <c r="X40" s="7">
        <v>0</v>
      </c>
      <c r="Y40" s="7">
        <v>0</v>
      </c>
      <c r="Z40" s="8">
        <f t="shared" si="9"/>
        <v>0</v>
      </c>
      <c r="AA40" s="7">
        <v>0</v>
      </c>
      <c r="AB40" s="8"/>
      <c r="AC40" s="20">
        <f t="shared" si="10"/>
        <v>0</v>
      </c>
      <c r="AD40" s="8"/>
    </row>
    <row r="41" spans="1:30">
      <c r="A41" s="14" t="s">
        <v>125</v>
      </c>
      <c r="B41" s="4" t="s">
        <v>102</v>
      </c>
      <c r="C41" s="4" t="s">
        <v>103</v>
      </c>
      <c r="D41" s="4" t="s">
        <v>126</v>
      </c>
      <c r="E41" s="4" t="s">
        <v>127</v>
      </c>
      <c r="F41" s="16" t="str">
        <f t="shared" si="0"/>
        <v>Umsetzung Relaisstation, Invest.-zuschuss an ZGM - Bauleistungen</v>
      </c>
      <c r="G41" s="4" t="s">
        <v>128</v>
      </c>
      <c r="H41" s="4" t="s">
        <v>129</v>
      </c>
      <c r="I41" s="4" t="s">
        <v>130</v>
      </c>
      <c r="J41" s="4" t="s">
        <v>107</v>
      </c>
      <c r="K41" s="14" t="s">
        <v>9</v>
      </c>
      <c r="L41" s="5" t="s">
        <v>10</v>
      </c>
      <c r="M41" s="5" t="s">
        <v>131</v>
      </c>
      <c r="N41" s="5" t="s">
        <v>110</v>
      </c>
      <c r="O41" s="5" t="s">
        <v>111</v>
      </c>
      <c r="P41" s="6">
        <v>120000</v>
      </c>
      <c r="Q41" s="17"/>
      <c r="R41" s="19">
        <v>0</v>
      </c>
      <c r="S41" s="7">
        <v>0</v>
      </c>
      <c r="T41" s="7">
        <v>0</v>
      </c>
      <c r="U41" s="8">
        <f t="shared" si="8"/>
        <v>0</v>
      </c>
      <c r="V41" s="6">
        <v>120000</v>
      </c>
      <c r="W41" s="17"/>
      <c r="X41" s="7">
        <v>0</v>
      </c>
      <c r="Y41" s="7">
        <v>0</v>
      </c>
      <c r="Z41" s="8">
        <f t="shared" si="9"/>
        <v>0</v>
      </c>
      <c r="AA41" s="7">
        <v>0</v>
      </c>
      <c r="AB41" s="8"/>
      <c r="AC41" s="20">
        <f t="shared" si="10"/>
        <v>0</v>
      </c>
      <c r="AD41" s="8"/>
    </row>
    <row r="42" spans="1:30">
      <c r="A42" s="14" t="s">
        <v>132</v>
      </c>
      <c r="B42" s="4" t="s">
        <v>102</v>
      </c>
      <c r="C42" s="4" t="s">
        <v>133</v>
      </c>
      <c r="D42" s="4" t="s">
        <v>3</v>
      </c>
      <c r="E42" s="4" t="s">
        <v>4</v>
      </c>
      <c r="F42" s="16" t="str">
        <f t="shared" si="0"/>
        <v>Jahresansätze, geringwertige Wirtschafts- güter</v>
      </c>
      <c r="G42" s="4" t="s">
        <v>5</v>
      </c>
      <c r="H42" s="4" t="s">
        <v>6</v>
      </c>
      <c r="I42" s="4" t="s">
        <v>7</v>
      </c>
      <c r="J42" s="4" t="s">
        <v>134</v>
      </c>
      <c r="K42" s="14" t="s">
        <v>9</v>
      </c>
      <c r="L42" s="5" t="s">
        <v>10</v>
      </c>
      <c r="M42" s="5" t="s">
        <v>11</v>
      </c>
      <c r="N42" s="5" t="s">
        <v>98</v>
      </c>
      <c r="O42" s="5" t="s">
        <v>135</v>
      </c>
      <c r="P42" s="6">
        <v>2500</v>
      </c>
      <c r="Q42" s="17"/>
      <c r="R42" s="19">
        <v>0</v>
      </c>
      <c r="S42" s="7">
        <v>0</v>
      </c>
      <c r="T42" s="7">
        <v>2500</v>
      </c>
      <c r="U42" s="8">
        <f t="shared" si="8"/>
        <v>-2500</v>
      </c>
      <c r="V42" s="6">
        <v>0</v>
      </c>
      <c r="W42" s="17"/>
      <c r="X42" s="7">
        <v>0</v>
      </c>
      <c r="Y42" s="7">
        <v>0</v>
      </c>
      <c r="Z42" s="8">
        <f t="shared" si="9"/>
        <v>0</v>
      </c>
      <c r="AA42" s="7">
        <v>0</v>
      </c>
      <c r="AB42" s="8"/>
      <c r="AC42" s="20">
        <f t="shared" si="10"/>
        <v>0</v>
      </c>
      <c r="AD42" s="8"/>
    </row>
    <row r="43" spans="1:30">
      <c r="A43" s="14" t="s">
        <v>136</v>
      </c>
      <c r="B43" s="4" t="s">
        <v>102</v>
      </c>
      <c r="C43" s="4" t="s">
        <v>137</v>
      </c>
      <c r="D43" s="4" t="s">
        <v>3</v>
      </c>
      <c r="E43" s="4" t="s">
        <v>4</v>
      </c>
      <c r="F43" s="16" t="str">
        <f t="shared" si="0"/>
        <v>Jahresansätze, geringwertige Wirtschafts- güter</v>
      </c>
      <c r="G43" s="4" t="s">
        <v>5</v>
      </c>
      <c r="H43" s="4" t="s">
        <v>6</v>
      </c>
      <c r="I43" s="4" t="s">
        <v>7</v>
      </c>
      <c r="J43" s="4" t="s">
        <v>107</v>
      </c>
      <c r="K43" s="14" t="s">
        <v>9</v>
      </c>
      <c r="L43" s="5" t="s">
        <v>10</v>
      </c>
      <c r="M43" s="5" t="s">
        <v>11</v>
      </c>
      <c r="N43" s="5" t="s">
        <v>110</v>
      </c>
      <c r="O43" s="5" t="s">
        <v>138</v>
      </c>
      <c r="P43" s="6">
        <v>900</v>
      </c>
      <c r="Q43" s="17"/>
      <c r="R43" s="19">
        <v>0</v>
      </c>
      <c r="S43" s="7">
        <v>0</v>
      </c>
      <c r="T43" s="7">
        <v>900</v>
      </c>
      <c r="U43" s="8">
        <f t="shared" si="8"/>
        <v>-900</v>
      </c>
      <c r="V43" s="6">
        <v>0</v>
      </c>
      <c r="W43" s="17"/>
      <c r="X43" s="7">
        <v>0</v>
      </c>
      <c r="Y43" s="7">
        <v>0</v>
      </c>
      <c r="Z43" s="8">
        <f t="shared" si="9"/>
        <v>0</v>
      </c>
      <c r="AA43" s="7">
        <v>0</v>
      </c>
      <c r="AB43" s="8"/>
      <c r="AC43" s="20">
        <f t="shared" si="10"/>
        <v>0</v>
      </c>
      <c r="AD43" s="8"/>
    </row>
    <row r="44" spans="1:30">
      <c r="A44" s="14" t="s">
        <v>139</v>
      </c>
      <c r="B44" s="4" t="s">
        <v>102</v>
      </c>
      <c r="C44" s="4" t="s">
        <v>137</v>
      </c>
      <c r="D44" s="4" t="s">
        <v>25</v>
      </c>
      <c r="E44" s="4" t="s">
        <v>4</v>
      </c>
      <c r="F44" s="16" t="str">
        <f t="shared" si="0"/>
        <v xml:space="preserve">Jahresansätze, Geräte, Maschinen </v>
      </c>
      <c r="G44" s="4" t="s">
        <v>5</v>
      </c>
      <c r="H44" s="4" t="s">
        <v>26</v>
      </c>
      <c r="I44" s="4" t="s">
        <v>9</v>
      </c>
      <c r="J44" s="4" t="s">
        <v>107</v>
      </c>
      <c r="K44" s="14" t="s">
        <v>9</v>
      </c>
      <c r="L44" s="5" t="s">
        <v>10</v>
      </c>
      <c r="M44" s="5" t="s">
        <v>11</v>
      </c>
      <c r="N44" s="5" t="s">
        <v>110</v>
      </c>
      <c r="O44" s="5" t="s">
        <v>138</v>
      </c>
      <c r="P44" s="6">
        <v>600</v>
      </c>
      <c r="Q44" s="17"/>
      <c r="R44" s="19">
        <v>0</v>
      </c>
      <c r="S44" s="7">
        <v>0</v>
      </c>
      <c r="T44" s="7">
        <v>0</v>
      </c>
      <c r="U44" s="8">
        <f t="shared" si="8"/>
        <v>0</v>
      </c>
      <c r="V44" s="6">
        <v>600</v>
      </c>
      <c r="W44" s="17"/>
      <c r="X44" s="7">
        <v>600</v>
      </c>
      <c r="Y44" s="7">
        <v>0</v>
      </c>
      <c r="Z44" s="8">
        <f t="shared" si="9"/>
        <v>600</v>
      </c>
      <c r="AA44" s="7">
        <v>0</v>
      </c>
      <c r="AB44" s="8"/>
      <c r="AC44" s="20">
        <f t="shared" si="10"/>
        <v>0</v>
      </c>
      <c r="AD44" s="8"/>
    </row>
    <row r="45" spans="1:30" ht="15" customHeight="1">
      <c r="A45" s="14" t="s">
        <v>140</v>
      </c>
      <c r="B45" s="4" t="s">
        <v>102</v>
      </c>
      <c r="C45" s="4" t="s">
        <v>77</v>
      </c>
      <c r="D45" s="4" t="s">
        <v>141</v>
      </c>
      <c r="E45" s="4" t="s">
        <v>4</v>
      </c>
      <c r="F45" s="16" t="str">
        <f t="shared" si="0"/>
        <v>Jahresansätze, Ersatzleistungen für Schäden in Natur und Landschaft</v>
      </c>
      <c r="G45" s="4" t="s">
        <v>5</v>
      </c>
      <c r="H45" s="4" t="s">
        <v>142</v>
      </c>
      <c r="I45" s="4" t="s">
        <v>143</v>
      </c>
      <c r="J45" s="4" t="s">
        <v>144</v>
      </c>
      <c r="K45" s="14" t="s">
        <v>9</v>
      </c>
      <c r="L45" s="5" t="s">
        <v>108</v>
      </c>
      <c r="M45" s="5" t="s">
        <v>109</v>
      </c>
      <c r="N45" s="5" t="s">
        <v>145</v>
      </c>
      <c r="O45" s="5" t="s">
        <v>146</v>
      </c>
      <c r="P45" s="7"/>
      <c r="Q45" s="17">
        <v>21000</v>
      </c>
      <c r="R45" s="20"/>
      <c r="S45" s="7">
        <v>0</v>
      </c>
      <c r="T45" s="7">
        <v>0</v>
      </c>
      <c r="U45" s="8">
        <f>-S45-T45</f>
        <v>0</v>
      </c>
      <c r="V45" s="7"/>
      <c r="W45" s="17">
        <v>21000</v>
      </c>
      <c r="X45" s="7">
        <v>0</v>
      </c>
      <c r="Y45" s="7">
        <v>0</v>
      </c>
      <c r="Z45" s="8"/>
      <c r="AA45" s="7"/>
      <c r="AB45" s="8">
        <v>264734.77</v>
      </c>
      <c r="AC45" s="20"/>
      <c r="AD45" s="8"/>
    </row>
    <row r="46" spans="1:30">
      <c r="A46" s="14" t="s">
        <v>147</v>
      </c>
      <c r="B46" s="4" t="s">
        <v>102</v>
      </c>
      <c r="C46" s="4" t="s">
        <v>77</v>
      </c>
      <c r="D46" s="4" t="s">
        <v>25</v>
      </c>
      <c r="E46" s="4" t="s">
        <v>4</v>
      </c>
      <c r="F46" s="16" t="str">
        <f t="shared" si="0"/>
        <v xml:space="preserve">Jahresansätze, Geräte, Maschinen </v>
      </c>
      <c r="G46" s="4" t="s">
        <v>5</v>
      </c>
      <c r="H46" s="4" t="s">
        <v>26</v>
      </c>
      <c r="I46" s="4" t="s">
        <v>9</v>
      </c>
      <c r="J46" s="4" t="s">
        <v>144</v>
      </c>
      <c r="K46" s="14" t="s">
        <v>9</v>
      </c>
      <c r="L46" s="5" t="s">
        <v>10</v>
      </c>
      <c r="M46" s="5" t="s">
        <v>11</v>
      </c>
      <c r="N46" s="5" t="s">
        <v>145</v>
      </c>
      <c r="O46" s="5" t="s">
        <v>146</v>
      </c>
      <c r="P46" s="6">
        <v>700</v>
      </c>
      <c r="Q46" s="17"/>
      <c r="R46" s="19">
        <v>0</v>
      </c>
      <c r="S46" s="7">
        <v>0</v>
      </c>
      <c r="T46" s="7">
        <v>700</v>
      </c>
      <c r="U46" s="8">
        <f>S46-T46</f>
        <v>-700</v>
      </c>
      <c r="V46" s="6">
        <v>0</v>
      </c>
      <c r="W46" s="17"/>
      <c r="X46" s="7">
        <v>0</v>
      </c>
      <c r="Y46" s="7">
        <v>0</v>
      </c>
      <c r="Z46" s="8">
        <f>X46+Y46+AA46</f>
        <v>0</v>
      </c>
      <c r="AA46" s="7">
        <v>0</v>
      </c>
      <c r="AB46" s="8"/>
      <c r="AC46" s="20">
        <f>IF(AA46-R46&gt;R46,R46,AA46)</f>
        <v>0</v>
      </c>
      <c r="AD46" s="8"/>
    </row>
    <row r="47" spans="1:30" ht="15" customHeight="1">
      <c r="A47" s="14" t="s">
        <v>148</v>
      </c>
      <c r="B47" s="4" t="s">
        <v>102</v>
      </c>
      <c r="C47" s="4" t="s">
        <v>77</v>
      </c>
      <c r="D47" s="4" t="s">
        <v>65</v>
      </c>
      <c r="E47" s="4" t="s">
        <v>149</v>
      </c>
      <c r="F47" s="16" t="str">
        <f t="shared" si="0"/>
        <v xml:space="preserve">Gefahrenabwehrmaßnahme Hufeisensee, Zuw. vom Land </v>
      </c>
      <c r="G47" s="4" t="s">
        <v>150</v>
      </c>
      <c r="H47" s="4" t="s">
        <v>1542</v>
      </c>
      <c r="I47" s="4" t="s">
        <v>9</v>
      </c>
      <c r="J47" s="4" t="s">
        <v>66</v>
      </c>
      <c r="K47" s="14" t="s">
        <v>9</v>
      </c>
      <c r="L47" s="5" t="s">
        <v>151</v>
      </c>
      <c r="M47" s="5" t="s">
        <v>68</v>
      </c>
      <c r="N47" s="5" t="s">
        <v>145</v>
      </c>
      <c r="O47" s="5" t="s">
        <v>146</v>
      </c>
      <c r="P47" s="7"/>
      <c r="Q47" s="17">
        <v>13000</v>
      </c>
      <c r="R47" s="20"/>
      <c r="S47" s="7">
        <v>0</v>
      </c>
      <c r="T47" s="7">
        <v>0</v>
      </c>
      <c r="U47" s="8">
        <f>-S47-T47</f>
        <v>0</v>
      </c>
      <c r="V47" s="7"/>
      <c r="W47" s="17">
        <v>13000</v>
      </c>
      <c r="X47" s="7">
        <v>0</v>
      </c>
      <c r="Y47" s="7">
        <v>0</v>
      </c>
      <c r="Z47" s="8"/>
      <c r="AA47" s="7"/>
      <c r="AB47" s="8">
        <v>0</v>
      </c>
      <c r="AC47" s="20"/>
      <c r="AD47" s="8"/>
    </row>
    <row r="48" spans="1:30">
      <c r="A48" s="14" t="s">
        <v>152</v>
      </c>
      <c r="B48" s="4" t="s">
        <v>102</v>
      </c>
      <c r="C48" s="4" t="s">
        <v>77</v>
      </c>
      <c r="D48" s="4" t="s">
        <v>153</v>
      </c>
      <c r="E48" s="4" t="s">
        <v>149</v>
      </c>
      <c r="F48" s="16" t="str">
        <f t="shared" si="0"/>
        <v xml:space="preserve">Gefahrenabwehrmaßnahme Hufeisensee, Umbau und Verbesserung </v>
      </c>
      <c r="G48" s="4" t="s">
        <v>150</v>
      </c>
      <c r="H48" s="4" t="s">
        <v>154</v>
      </c>
      <c r="I48" s="4" t="s">
        <v>9</v>
      </c>
      <c r="J48" s="4" t="s">
        <v>144</v>
      </c>
      <c r="K48" s="14" t="s">
        <v>9</v>
      </c>
      <c r="L48" s="5" t="s">
        <v>155</v>
      </c>
      <c r="M48" s="5" t="s">
        <v>124</v>
      </c>
      <c r="N48" s="5" t="s">
        <v>145</v>
      </c>
      <c r="O48" s="5" t="s">
        <v>146</v>
      </c>
      <c r="P48" s="6">
        <v>16300</v>
      </c>
      <c r="Q48" s="17"/>
      <c r="R48" s="19">
        <v>0</v>
      </c>
      <c r="S48" s="7">
        <v>0</v>
      </c>
      <c r="T48" s="7">
        <v>16300</v>
      </c>
      <c r="U48" s="8">
        <f>S48-T48</f>
        <v>-16300</v>
      </c>
      <c r="V48" s="6">
        <v>0</v>
      </c>
      <c r="W48" s="17"/>
      <c r="X48" s="7">
        <v>0</v>
      </c>
      <c r="Y48" s="7">
        <v>0</v>
      </c>
      <c r="Z48" s="8">
        <f>X48+Y48+AA48</f>
        <v>0</v>
      </c>
      <c r="AA48" s="7">
        <v>0</v>
      </c>
      <c r="AB48" s="8"/>
      <c r="AC48" s="20">
        <f>IF(AA48-R48&gt;R48,R48,AA48)</f>
        <v>0</v>
      </c>
      <c r="AD48" s="8"/>
    </row>
    <row r="49" spans="1:30" ht="15" customHeight="1">
      <c r="A49" s="14" t="s">
        <v>156</v>
      </c>
      <c r="B49" s="4" t="s">
        <v>102</v>
      </c>
      <c r="C49" s="4" t="s">
        <v>77</v>
      </c>
      <c r="D49" s="4" t="s">
        <v>65</v>
      </c>
      <c r="E49" s="4" t="s">
        <v>157</v>
      </c>
      <c r="F49" s="16" t="str">
        <f t="shared" si="0"/>
        <v xml:space="preserve">Gefahrenabwehrmaßnahme ehem. Tagebau, Zuw. vom Land </v>
      </c>
      <c r="G49" s="4" t="s">
        <v>158</v>
      </c>
      <c r="H49" s="4" t="s">
        <v>1542</v>
      </c>
      <c r="I49" s="4" t="s">
        <v>9</v>
      </c>
      <c r="J49" s="4" t="s">
        <v>66</v>
      </c>
      <c r="K49" s="14" t="s">
        <v>9</v>
      </c>
      <c r="L49" s="5" t="s">
        <v>159</v>
      </c>
      <c r="M49" s="5" t="s">
        <v>68</v>
      </c>
      <c r="N49" s="5" t="s">
        <v>145</v>
      </c>
      <c r="O49" s="5" t="s">
        <v>146</v>
      </c>
      <c r="P49" s="7"/>
      <c r="Q49" s="17">
        <v>32000</v>
      </c>
      <c r="R49" s="20"/>
      <c r="S49" s="7">
        <v>0</v>
      </c>
      <c r="T49" s="7">
        <v>0</v>
      </c>
      <c r="U49" s="8">
        <f>-S49-T49</f>
        <v>0</v>
      </c>
      <c r="V49" s="7"/>
      <c r="W49" s="17">
        <v>32000</v>
      </c>
      <c r="X49" s="7">
        <v>0</v>
      </c>
      <c r="Y49" s="7">
        <v>0</v>
      </c>
      <c r="Z49" s="8"/>
      <c r="AA49" s="7"/>
      <c r="AB49" s="8">
        <v>0</v>
      </c>
      <c r="AC49" s="20"/>
      <c r="AD49" s="8"/>
    </row>
    <row r="50" spans="1:30">
      <c r="A50" s="14" t="s">
        <v>160</v>
      </c>
      <c r="B50" s="4" t="s">
        <v>102</v>
      </c>
      <c r="C50" s="4" t="s">
        <v>77</v>
      </c>
      <c r="D50" s="4" t="s">
        <v>153</v>
      </c>
      <c r="E50" s="4" t="s">
        <v>157</v>
      </c>
      <c r="F50" s="16" t="str">
        <f t="shared" si="0"/>
        <v xml:space="preserve">Gefahrenabwehrmaßnahme ehem. Tagebau, Umbau und Verbesserung </v>
      </c>
      <c r="G50" s="4" t="s">
        <v>158</v>
      </c>
      <c r="H50" s="4" t="s">
        <v>154</v>
      </c>
      <c r="I50" s="4" t="s">
        <v>9</v>
      </c>
      <c r="J50" s="4" t="s">
        <v>144</v>
      </c>
      <c r="K50" s="14" t="s">
        <v>9</v>
      </c>
      <c r="L50" s="5" t="s">
        <v>161</v>
      </c>
      <c r="M50" s="5" t="s">
        <v>124</v>
      </c>
      <c r="N50" s="5" t="s">
        <v>145</v>
      </c>
      <c r="O50" s="5" t="s">
        <v>9</v>
      </c>
      <c r="P50" s="6">
        <v>40000</v>
      </c>
      <c r="Q50" s="17"/>
      <c r="R50" s="19">
        <v>0</v>
      </c>
      <c r="S50" s="7">
        <v>0</v>
      </c>
      <c r="T50" s="7">
        <v>40000</v>
      </c>
      <c r="U50" s="8">
        <f>S50-T50</f>
        <v>-40000</v>
      </c>
      <c r="V50" s="6">
        <v>0</v>
      </c>
      <c r="W50" s="17"/>
      <c r="X50" s="7">
        <v>0</v>
      </c>
      <c r="Y50" s="7">
        <v>0</v>
      </c>
      <c r="Z50" s="8">
        <f>X50+Y50+AA50</f>
        <v>0</v>
      </c>
      <c r="AA50" s="7">
        <v>0</v>
      </c>
      <c r="AB50" s="8"/>
      <c r="AC50" s="20">
        <f>IF(AA50-R50&gt;R50,R50,AA50)</f>
        <v>0</v>
      </c>
      <c r="AD50" s="8"/>
    </row>
    <row r="51" spans="1:30" ht="15" customHeight="1">
      <c r="A51" s="14" t="s">
        <v>162</v>
      </c>
      <c r="B51" s="4" t="s">
        <v>102</v>
      </c>
      <c r="C51" s="4" t="s">
        <v>77</v>
      </c>
      <c r="D51" s="4" t="s">
        <v>65</v>
      </c>
      <c r="E51" s="4" t="s">
        <v>163</v>
      </c>
      <c r="F51" s="16" t="str">
        <f t="shared" si="0"/>
        <v xml:space="preserve">Gefahrenabwehrmaßnahme Altbergbaurestlöcher, Zuw. vom Land </v>
      </c>
      <c r="G51" s="4" t="s">
        <v>164</v>
      </c>
      <c r="H51" s="4" t="s">
        <v>1542</v>
      </c>
      <c r="I51" s="4" t="s">
        <v>9</v>
      </c>
      <c r="J51" s="4" t="s">
        <v>66</v>
      </c>
      <c r="K51" s="14" t="s">
        <v>9</v>
      </c>
      <c r="L51" s="5" t="s">
        <v>159</v>
      </c>
      <c r="M51" s="5" t="s">
        <v>68</v>
      </c>
      <c r="N51" s="5" t="s">
        <v>145</v>
      </c>
      <c r="O51" s="5" t="s">
        <v>146</v>
      </c>
      <c r="P51" s="7"/>
      <c r="Q51" s="17">
        <v>48000</v>
      </c>
      <c r="R51" s="20"/>
      <c r="S51" s="7">
        <v>0</v>
      </c>
      <c r="T51" s="7">
        <v>0</v>
      </c>
      <c r="U51" s="8">
        <f>-S51-T51</f>
        <v>0</v>
      </c>
      <c r="V51" s="7"/>
      <c r="W51" s="17">
        <v>48000</v>
      </c>
      <c r="X51" s="7">
        <v>0</v>
      </c>
      <c r="Y51" s="7">
        <v>0</v>
      </c>
      <c r="Z51" s="8"/>
      <c r="AA51" s="7"/>
      <c r="AB51" s="8">
        <v>0</v>
      </c>
      <c r="AC51" s="20"/>
      <c r="AD51" s="8"/>
    </row>
    <row r="52" spans="1:30">
      <c r="A52" s="14" t="s">
        <v>165</v>
      </c>
      <c r="B52" s="4" t="s">
        <v>102</v>
      </c>
      <c r="C52" s="4" t="s">
        <v>77</v>
      </c>
      <c r="D52" s="4" t="s">
        <v>153</v>
      </c>
      <c r="E52" s="4" t="s">
        <v>163</v>
      </c>
      <c r="F52" s="16" t="str">
        <f t="shared" si="0"/>
        <v xml:space="preserve">Gefahrenabwehrmaßnahme Altbergbaurestlöcher, Umbau und Verbesserung </v>
      </c>
      <c r="G52" s="4" t="s">
        <v>164</v>
      </c>
      <c r="H52" s="4" t="s">
        <v>154</v>
      </c>
      <c r="I52" s="4" t="s">
        <v>9</v>
      </c>
      <c r="J52" s="4" t="s">
        <v>144</v>
      </c>
      <c r="K52" s="14" t="s">
        <v>9</v>
      </c>
      <c r="L52" s="5" t="s">
        <v>161</v>
      </c>
      <c r="M52" s="5" t="s">
        <v>124</v>
      </c>
      <c r="N52" s="5" t="s">
        <v>145</v>
      </c>
      <c r="O52" s="5" t="s">
        <v>146</v>
      </c>
      <c r="P52" s="6">
        <v>60000</v>
      </c>
      <c r="Q52" s="17"/>
      <c r="R52" s="19">
        <v>0</v>
      </c>
      <c r="S52" s="7">
        <v>0</v>
      </c>
      <c r="T52" s="7">
        <v>60000</v>
      </c>
      <c r="U52" s="8">
        <f>S52-T52</f>
        <v>-60000</v>
      </c>
      <c r="V52" s="6">
        <v>0</v>
      </c>
      <c r="W52" s="17"/>
      <c r="X52" s="7">
        <v>0</v>
      </c>
      <c r="Y52" s="7">
        <v>0</v>
      </c>
      <c r="Z52" s="8">
        <f>X52+Y52+AA52</f>
        <v>0</v>
      </c>
      <c r="AA52" s="7">
        <v>0</v>
      </c>
      <c r="AB52" s="8"/>
      <c r="AC52" s="20">
        <f>IF(AA52-R52&gt;R52,R52,AA52)</f>
        <v>0</v>
      </c>
      <c r="AD52" s="8"/>
    </row>
    <row r="53" spans="1:30" ht="15" customHeight="1">
      <c r="A53" s="14" t="s">
        <v>166</v>
      </c>
      <c r="B53" s="4" t="s">
        <v>102</v>
      </c>
      <c r="C53" s="4" t="s">
        <v>55</v>
      </c>
      <c r="D53" s="4" t="s">
        <v>104</v>
      </c>
      <c r="E53" s="4" t="s">
        <v>4</v>
      </c>
      <c r="F53" s="16" t="str">
        <f t="shared" si="0"/>
        <v>Jahresansätze, Verkauf beweglicher Sachen des Anlagevermögens</v>
      </c>
      <c r="G53" s="4" t="s">
        <v>5</v>
      </c>
      <c r="H53" s="4" t="s">
        <v>105</v>
      </c>
      <c r="I53" s="4" t="s">
        <v>106</v>
      </c>
      <c r="J53" s="4" t="s">
        <v>167</v>
      </c>
      <c r="K53" s="14" t="s">
        <v>9</v>
      </c>
      <c r="L53" s="5" t="s">
        <v>108</v>
      </c>
      <c r="M53" s="5" t="s">
        <v>109</v>
      </c>
      <c r="N53" s="5" t="s">
        <v>168</v>
      </c>
      <c r="O53" s="5" t="s">
        <v>169</v>
      </c>
      <c r="P53" s="7"/>
      <c r="Q53" s="17">
        <v>0</v>
      </c>
      <c r="R53" s="20"/>
      <c r="S53" s="7">
        <v>-6600</v>
      </c>
      <c r="T53" s="7">
        <v>0</v>
      </c>
      <c r="U53" s="8">
        <f>-S53-T53</f>
        <v>6600</v>
      </c>
      <c r="V53" s="7"/>
      <c r="W53" s="17">
        <v>6600</v>
      </c>
      <c r="X53" s="7">
        <v>0</v>
      </c>
      <c r="Y53" s="7">
        <v>0</v>
      </c>
      <c r="Z53" s="8"/>
      <c r="AA53" s="7"/>
      <c r="AB53" s="8">
        <v>11050</v>
      </c>
      <c r="AC53" s="20"/>
      <c r="AD53" s="8"/>
    </row>
    <row r="54" spans="1:30" ht="15" customHeight="1">
      <c r="A54" s="14" t="s">
        <v>170</v>
      </c>
      <c r="B54" s="4" t="s">
        <v>102</v>
      </c>
      <c r="C54" s="4" t="s">
        <v>55</v>
      </c>
      <c r="D54" s="4" t="s">
        <v>65</v>
      </c>
      <c r="E54" s="4" t="s">
        <v>4</v>
      </c>
      <c r="F54" s="16" t="str">
        <f t="shared" si="0"/>
        <v xml:space="preserve">Jahresansätze, Zuw. vom Land </v>
      </c>
      <c r="G54" s="4" t="s">
        <v>5</v>
      </c>
      <c r="H54" s="4" t="s">
        <v>1542</v>
      </c>
      <c r="I54" s="4" t="s">
        <v>9</v>
      </c>
      <c r="J54" s="4" t="s">
        <v>66</v>
      </c>
      <c r="K54" s="14" t="s">
        <v>9</v>
      </c>
      <c r="L54" s="5" t="s">
        <v>171</v>
      </c>
      <c r="M54" s="5" t="s">
        <v>68</v>
      </c>
      <c r="N54" s="5" t="s">
        <v>168</v>
      </c>
      <c r="O54" s="5" t="s">
        <v>169</v>
      </c>
      <c r="P54" s="7"/>
      <c r="Q54" s="17">
        <v>119000</v>
      </c>
      <c r="R54" s="20"/>
      <c r="S54" s="7">
        <v>0</v>
      </c>
      <c r="T54" s="7">
        <v>0</v>
      </c>
      <c r="U54" s="8">
        <f>-S54-T54</f>
        <v>0</v>
      </c>
      <c r="V54" s="7"/>
      <c r="W54" s="17">
        <v>119000</v>
      </c>
      <c r="X54" s="7">
        <v>0</v>
      </c>
      <c r="Y54" s="7">
        <v>0</v>
      </c>
      <c r="Z54" s="8"/>
      <c r="AA54" s="7"/>
      <c r="AB54" s="8">
        <v>19000</v>
      </c>
      <c r="AC54" s="20"/>
      <c r="AD54" s="8"/>
    </row>
    <row r="55" spans="1:30">
      <c r="A55" s="14" t="s">
        <v>172</v>
      </c>
      <c r="B55" s="4" t="s">
        <v>102</v>
      </c>
      <c r="C55" s="4" t="s">
        <v>55</v>
      </c>
      <c r="D55" s="4" t="s">
        <v>3</v>
      </c>
      <c r="E55" s="4" t="s">
        <v>4</v>
      </c>
      <c r="F55" s="16" t="str">
        <f t="shared" si="0"/>
        <v>Jahresansätze, geringwertige Wirtschafts- güter</v>
      </c>
      <c r="G55" s="4" t="s">
        <v>5</v>
      </c>
      <c r="H55" s="4" t="s">
        <v>6</v>
      </c>
      <c r="I55" s="4" t="s">
        <v>7</v>
      </c>
      <c r="J55" s="4" t="s">
        <v>167</v>
      </c>
      <c r="K55" s="14" t="s">
        <v>9</v>
      </c>
      <c r="L55" s="5" t="s">
        <v>10</v>
      </c>
      <c r="M55" s="5" t="s">
        <v>11</v>
      </c>
      <c r="N55" s="5" t="s">
        <v>168</v>
      </c>
      <c r="O55" s="5" t="s">
        <v>169</v>
      </c>
      <c r="P55" s="6">
        <v>13000</v>
      </c>
      <c r="Q55" s="17"/>
      <c r="R55" s="19">
        <v>0</v>
      </c>
      <c r="S55" s="7">
        <v>0</v>
      </c>
      <c r="T55" s="7">
        <v>11000</v>
      </c>
      <c r="U55" s="8">
        <f t="shared" ref="U55:U62" si="11">S55-T55</f>
        <v>-11000</v>
      </c>
      <c r="V55" s="6">
        <v>2000</v>
      </c>
      <c r="W55" s="17"/>
      <c r="X55" s="7">
        <v>261.8</v>
      </c>
      <c r="Y55" s="7">
        <v>0</v>
      </c>
      <c r="Z55" s="8">
        <f t="shared" ref="Z55:Z62" si="12">X55+Y55+AA55</f>
        <v>1812.77</v>
      </c>
      <c r="AA55" s="7">
        <v>1550.97</v>
      </c>
      <c r="AB55" s="8"/>
      <c r="AC55" s="20">
        <f t="shared" ref="AC55:AC62" si="13">IF(AA55-R55&gt;R55,R55,AA55)</f>
        <v>0</v>
      </c>
      <c r="AD55" s="8"/>
    </row>
    <row r="56" spans="1:30">
      <c r="A56" s="14" t="s">
        <v>173</v>
      </c>
      <c r="B56" s="4" t="s">
        <v>102</v>
      </c>
      <c r="C56" s="4" t="s">
        <v>55</v>
      </c>
      <c r="D56" s="4" t="s">
        <v>25</v>
      </c>
      <c r="E56" s="4" t="s">
        <v>4</v>
      </c>
      <c r="F56" s="16" t="str">
        <f t="shared" si="0"/>
        <v xml:space="preserve">Jahresansätze, Geräte, Maschinen </v>
      </c>
      <c r="G56" s="4" t="s">
        <v>5</v>
      </c>
      <c r="H56" s="4" t="s">
        <v>26</v>
      </c>
      <c r="I56" s="4" t="s">
        <v>9</v>
      </c>
      <c r="J56" s="4" t="s">
        <v>167</v>
      </c>
      <c r="K56" s="14" t="s">
        <v>174</v>
      </c>
      <c r="L56" s="5" t="s">
        <v>10</v>
      </c>
      <c r="M56" s="5" t="s">
        <v>11</v>
      </c>
      <c r="N56" s="5" t="s">
        <v>168</v>
      </c>
      <c r="O56" s="5" t="s">
        <v>169</v>
      </c>
      <c r="P56" s="6">
        <v>179700</v>
      </c>
      <c r="Q56" s="17"/>
      <c r="R56" s="19">
        <v>21100</v>
      </c>
      <c r="S56" s="7">
        <v>17000</v>
      </c>
      <c r="T56" s="7">
        <v>0</v>
      </c>
      <c r="U56" s="8">
        <f t="shared" si="11"/>
        <v>17000</v>
      </c>
      <c r="V56" s="6">
        <v>217800</v>
      </c>
      <c r="W56" s="17"/>
      <c r="X56" s="7">
        <v>111289.59</v>
      </c>
      <c r="Y56" s="7">
        <v>0</v>
      </c>
      <c r="Z56" s="8">
        <f t="shared" si="12"/>
        <v>206797.27</v>
      </c>
      <c r="AA56" s="7">
        <v>95507.68</v>
      </c>
      <c r="AB56" s="8"/>
      <c r="AC56" s="20">
        <f t="shared" si="13"/>
        <v>21100</v>
      </c>
      <c r="AD56" s="8"/>
    </row>
    <row r="57" spans="1:30">
      <c r="A57" s="14" t="s">
        <v>175</v>
      </c>
      <c r="B57" s="4" t="s">
        <v>102</v>
      </c>
      <c r="C57" s="4" t="s">
        <v>55</v>
      </c>
      <c r="D57" s="4" t="s">
        <v>15</v>
      </c>
      <c r="E57" s="4" t="s">
        <v>4</v>
      </c>
      <c r="F57" s="16" t="str">
        <f t="shared" si="0"/>
        <v xml:space="preserve">Jahresansätze, Ausstattung </v>
      </c>
      <c r="G57" s="4" t="s">
        <v>5</v>
      </c>
      <c r="H57" s="4" t="s">
        <v>1543</v>
      </c>
      <c r="I57" s="4" t="s">
        <v>9</v>
      </c>
      <c r="J57" s="4" t="s">
        <v>167</v>
      </c>
      <c r="K57" s="14" t="s">
        <v>174</v>
      </c>
      <c r="L57" s="5" t="s">
        <v>10</v>
      </c>
      <c r="M57" s="5" t="s">
        <v>11</v>
      </c>
      <c r="N57" s="5" t="s">
        <v>168</v>
      </c>
      <c r="O57" s="5" t="s">
        <v>169</v>
      </c>
      <c r="P57" s="6">
        <v>227300</v>
      </c>
      <c r="Q57" s="17"/>
      <c r="R57" s="19">
        <v>0</v>
      </c>
      <c r="S57" s="7">
        <v>0</v>
      </c>
      <c r="T57" s="7">
        <v>202800</v>
      </c>
      <c r="U57" s="8">
        <f t="shared" si="11"/>
        <v>-202800</v>
      </c>
      <c r="V57" s="6">
        <v>24500</v>
      </c>
      <c r="W57" s="17"/>
      <c r="X57" s="7">
        <v>24500</v>
      </c>
      <c r="Y57" s="7">
        <v>0</v>
      </c>
      <c r="Z57" s="8">
        <f t="shared" si="12"/>
        <v>24500</v>
      </c>
      <c r="AA57" s="7">
        <v>0</v>
      </c>
      <c r="AB57" s="8"/>
      <c r="AC57" s="20">
        <f t="shared" si="13"/>
        <v>0</v>
      </c>
      <c r="AD57" s="8"/>
    </row>
    <row r="58" spans="1:30">
      <c r="A58" s="14" t="s">
        <v>176</v>
      </c>
      <c r="B58" s="4" t="s">
        <v>102</v>
      </c>
      <c r="C58" s="4" t="s">
        <v>55</v>
      </c>
      <c r="D58" s="4" t="s">
        <v>82</v>
      </c>
      <c r="E58" s="4" t="s">
        <v>4</v>
      </c>
      <c r="F58" s="16" t="str">
        <f t="shared" si="0"/>
        <v xml:space="preserve">Jahresansätze, Fahrzeuge </v>
      </c>
      <c r="G58" s="4" t="s">
        <v>5</v>
      </c>
      <c r="H58" s="4" t="s">
        <v>83</v>
      </c>
      <c r="I58" s="4" t="s">
        <v>9</v>
      </c>
      <c r="J58" s="4" t="s">
        <v>167</v>
      </c>
      <c r="K58" s="14" t="s">
        <v>174</v>
      </c>
      <c r="L58" s="5" t="s">
        <v>177</v>
      </c>
      <c r="M58" s="5" t="s">
        <v>11</v>
      </c>
      <c r="N58" s="5" t="s">
        <v>168</v>
      </c>
      <c r="O58" s="5" t="s">
        <v>169</v>
      </c>
      <c r="P58" s="6">
        <v>658800</v>
      </c>
      <c r="Q58" s="17"/>
      <c r="R58" s="19">
        <v>0</v>
      </c>
      <c r="S58" s="7">
        <v>0</v>
      </c>
      <c r="T58" s="7">
        <v>658800</v>
      </c>
      <c r="U58" s="8">
        <f t="shared" si="11"/>
        <v>-658800</v>
      </c>
      <c r="V58" s="6">
        <v>0</v>
      </c>
      <c r="W58" s="17"/>
      <c r="X58" s="7">
        <v>0</v>
      </c>
      <c r="Y58" s="7">
        <v>0</v>
      </c>
      <c r="Z58" s="8">
        <f t="shared" si="12"/>
        <v>0</v>
      </c>
      <c r="AA58" s="7">
        <v>0</v>
      </c>
      <c r="AB58" s="8"/>
      <c r="AC58" s="20">
        <f t="shared" si="13"/>
        <v>0</v>
      </c>
      <c r="AD58" s="8"/>
    </row>
    <row r="59" spans="1:30">
      <c r="A59" s="14" t="s">
        <v>178</v>
      </c>
      <c r="B59" s="4" t="s">
        <v>102</v>
      </c>
      <c r="C59" s="4" t="s">
        <v>55</v>
      </c>
      <c r="D59" s="4" t="s">
        <v>179</v>
      </c>
      <c r="E59" s="4" t="s">
        <v>4</v>
      </c>
      <c r="F59" s="16" t="str">
        <f t="shared" si="0"/>
        <v>Jahresansätze, Lehr-, Lern- und Unterrichtsmittel</v>
      </c>
      <c r="G59" s="4" t="s">
        <v>5</v>
      </c>
      <c r="H59" s="4" t="s">
        <v>180</v>
      </c>
      <c r="I59" s="4" t="s">
        <v>181</v>
      </c>
      <c r="J59" s="4" t="s">
        <v>167</v>
      </c>
      <c r="K59" s="14" t="s">
        <v>174</v>
      </c>
      <c r="L59" s="5" t="s">
        <v>10</v>
      </c>
      <c r="M59" s="5" t="s">
        <v>11</v>
      </c>
      <c r="N59" s="5" t="s">
        <v>168</v>
      </c>
      <c r="O59" s="5" t="s">
        <v>169</v>
      </c>
      <c r="P59" s="6">
        <v>1500</v>
      </c>
      <c r="Q59" s="17"/>
      <c r="R59" s="19">
        <v>0</v>
      </c>
      <c r="S59" s="7">
        <v>0</v>
      </c>
      <c r="T59" s="7">
        <v>1500</v>
      </c>
      <c r="U59" s="8">
        <f t="shared" si="11"/>
        <v>-1500</v>
      </c>
      <c r="V59" s="6">
        <v>0</v>
      </c>
      <c r="W59" s="17"/>
      <c r="X59" s="7">
        <v>0</v>
      </c>
      <c r="Y59" s="7">
        <v>0</v>
      </c>
      <c r="Z59" s="8">
        <f t="shared" si="12"/>
        <v>0</v>
      </c>
      <c r="AA59" s="7">
        <v>0</v>
      </c>
      <c r="AB59" s="8"/>
      <c r="AC59" s="20">
        <f t="shared" si="13"/>
        <v>0</v>
      </c>
      <c r="AD59" s="8"/>
    </row>
    <row r="60" spans="1:30">
      <c r="A60" s="14" t="s">
        <v>182</v>
      </c>
      <c r="B60" s="4" t="s">
        <v>102</v>
      </c>
      <c r="C60" s="4" t="s">
        <v>55</v>
      </c>
      <c r="D60" s="4" t="s">
        <v>183</v>
      </c>
      <c r="E60" s="4" t="s">
        <v>4</v>
      </c>
      <c r="F60" s="16" t="str">
        <f t="shared" si="0"/>
        <v xml:space="preserve">Jahresansätze, Sport- und Spielgeräte </v>
      </c>
      <c r="G60" s="4" t="s">
        <v>5</v>
      </c>
      <c r="H60" s="4" t="s">
        <v>184</v>
      </c>
      <c r="I60" s="4" t="s">
        <v>9</v>
      </c>
      <c r="J60" s="4" t="s">
        <v>167</v>
      </c>
      <c r="K60" s="14" t="s">
        <v>174</v>
      </c>
      <c r="L60" s="5" t="s">
        <v>9</v>
      </c>
      <c r="M60" s="5" t="s">
        <v>11</v>
      </c>
      <c r="N60" s="5" t="s">
        <v>168</v>
      </c>
      <c r="O60" s="5" t="s">
        <v>169</v>
      </c>
      <c r="P60" s="6">
        <v>8100</v>
      </c>
      <c r="Q60" s="17"/>
      <c r="R60" s="19">
        <v>0</v>
      </c>
      <c r="S60" s="7">
        <v>0</v>
      </c>
      <c r="T60" s="7">
        <v>8100</v>
      </c>
      <c r="U60" s="8">
        <f t="shared" si="11"/>
        <v>-8100</v>
      </c>
      <c r="V60" s="6">
        <v>0</v>
      </c>
      <c r="W60" s="17"/>
      <c r="X60" s="7">
        <v>0</v>
      </c>
      <c r="Y60" s="7">
        <v>0</v>
      </c>
      <c r="Z60" s="8">
        <f t="shared" si="12"/>
        <v>0</v>
      </c>
      <c r="AA60" s="7">
        <v>0</v>
      </c>
      <c r="AB60" s="8"/>
      <c r="AC60" s="20">
        <f t="shared" si="13"/>
        <v>0</v>
      </c>
      <c r="AD60" s="8"/>
    </row>
    <row r="61" spans="1:30">
      <c r="A61" s="14" t="s">
        <v>185</v>
      </c>
      <c r="B61" s="4" t="s">
        <v>102</v>
      </c>
      <c r="C61" s="4" t="s">
        <v>55</v>
      </c>
      <c r="D61" s="4" t="s">
        <v>186</v>
      </c>
      <c r="E61" s="4" t="s">
        <v>4</v>
      </c>
      <c r="F61" s="16" t="str">
        <f t="shared" si="0"/>
        <v xml:space="preserve">Jahresansätze, Wirtschaftsausstattung </v>
      </c>
      <c r="G61" s="4" t="s">
        <v>5</v>
      </c>
      <c r="H61" s="4" t="s">
        <v>187</v>
      </c>
      <c r="I61" s="4" t="s">
        <v>9</v>
      </c>
      <c r="J61" s="4" t="s">
        <v>167</v>
      </c>
      <c r="K61" s="14" t="s">
        <v>174</v>
      </c>
      <c r="L61" s="5" t="s">
        <v>10</v>
      </c>
      <c r="M61" s="5" t="s">
        <v>11</v>
      </c>
      <c r="N61" s="5" t="s">
        <v>168</v>
      </c>
      <c r="O61" s="5" t="s">
        <v>169</v>
      </c>
      <c r="P61" s="6">
        <v>32400</v>
      </c>
      <c r="Q61" s="17"/>
      <c r="R61" s="19">
        <v>0</v>
      </c>
      <c r="S61" s="7">
        <v>0</v>
      </c>
      <c r="T61" s="7">
        <v>31800</v>
      </c>
      <c r="U61" s="8">
        <f t="shared" si="11"/>
        <v>-31800</v>
      </c>
      <c r="V61" s="6">
        <v>600</v>
      </c>
      <c r="W61" s="17"/>
      <c r="X61" s="7">
        <v>0</v>
      </c>
      <c r="Y61" s="7">
        <v>0</v>
      </c>
      <c r="Z61" s="8">
        <f t="shared" si="12"/>
        <v>593.80999999999995</v>
      </c>
      <c r="AA61" s="7">
        <v>593.80999999999995</v>
      </c>
      <c r="AB61" s="8"/>
      <c r="AC61" s="20">
        <f t="shared" si="13"/>
        <v>0</v>
      </c>
      <c r="AD61" s="8"/>
    </row>
    <row r="62" spans="1:30">
      <c r="A62" s="14" t="s">
        <v>188</v>
      </c>
      <c r="B62" s="4" t="s">
        <v>102</v>
      </c>
      <c r="C62" s="4" t="s">
        <v>55</v>
      </c>
      <c r="D62" s="4" t="s">
        <v>186</v>
      </c>
      <c r="E62" s="4" t="s">
        <v>4</v>
      </c>
      <c r="F62" s="16" t="str">
        <f t="shared" si="0"/>
        <v xml:space="preserve">Jahresansätze, Reinigungsgeräte, -maschinen </v>
      </c>
      <c r="G62" s="4" t="s">
        <v>5</v>
      </c>
      <c r="H62" s="4" t="s">
        <v>189</v>
      </c>
      <c r="I62" s="4" t="s">
        <v>9</v>
      </c>
      <c r="J62" s="4" t="s">
        <v>167</v>
      </c>
      <c r="K62" s="14" t="s">
        <v>174</v>
      </c>
      <c r="L62" s="5" t="s">
        <v>9</v>
      </c>
      <c r="M62" s="5" t="s">
        <v>11</v>
      </c>
      <c r="N62" s="5" t="s">
        <v>168</v>
      </c>
      <c r="O62" s="5" t="s">
        <v>169</v>
      </c>
      <c r="P62" s="6">
        <v>2500</v>
      </c>
      <c r="Q62" s="17"/>
      <c r="R62" s="19">
        <v>0</v>
      </c>
      <c r="S62" s="7">
        <v>0</v>
      </c>
      <c r="T62" s="7">
        <v>2500</v>
      </c>
      <c r="U62" s="8">
        <f t="shared" si="11"/>
        <v>-2500</v>
      </c>
      <c r="V62" s="6">
        <v>0</v>
      </c>
      <c r="W62" s="17"/>
      <c r="X62" s="7">
        <v>0</v>
      </c>
      <c r="Y62" s="7">
        <v>0</v>
      </c>
      <c r="Z62" s="8">
        <f t="shared" si="12"/>
        <v>0</v>
      </c>
      <c r="AA62" s="7">
        <v>0</v>
      </c>
      <c r="AB62" s="8"/>
      <c r="AC62" s="20">
        <f t="shared" si="13"/>
        <v>0</v>
      </c>
      <c r="AD62" s="8"/>
    </row>
    <row r="63" spans="1:30" ht="15" customHeight="1">
      <c r="A63" s="14" t="s">
        <v>190</v>
      </c>
      <c r="B63" s="4" t="s">
        <v>102</v>
      </c>
      <c r="C63" s="4" t="s">
        <v>55</v>
      </c>
      <c r="D63" s="4" t="s">
        <v>65</v>
      </c>
      <c r="E63" s="4" t="s">
        <v>127</v>
      </c>
      <c r="F63" s="16" t="str">
        <f t="shared" si="0"/>
        <v xml:space="preserve">Liebenauer Straße (Südwache), Zuw. vom Land </v>
      </c>
      <c r="G63" s="4" t="s">
        <v>191</v>
      </c>
      <c r="H63" s="4" t="s">
        <v>1542</v>
      </c>
      <c r="I63" s="4" t="s">
        <v>9</v>
      </c>
      <c r="J63" s="4" t="s">
        <v>66</v>
      </c>
      <c r="K63" s="14" t="s">
        <v>9</v>
      </c>
      <c r="L63" s="5" t="s">
        <v>192</v>
      </c>
      <c r="M63" s="5" t="s">
        <v>68</v>
      </c>
      <c r="N63" s="5" t="s">
        <v>168</v>
      </c>
      <c r="O63" s="5" t="s">
        <v>169</v>
      </c>
      <c r="P63" s="7"/>
      <c r="Q63" s="17">
        <v>346000</v>
      </c>
      <c r="R63" s="20"/>
      <c r="S63" s="7">
        <v>0</v>
      </c>
      <c r="T63" s="7">
        <v>0</v>
      </c>
      <c r="U63" s="8">
        <f>-S63-T63</f>
        <v>0</v>
      </c>
      <c r="V63" s="7"/>
      <c r="W63" s="17">
        <v>346000</v>
      </c>
      <c r="X63" s="7">
        <v>0</v>
      </c>
      <c r="Y63" s="7">
        <v>0</v>
      </c>
      <c r="Z63" s="8"/>
      <c r="AA63" s="7"/>
      <c r="AB63" s="8">
        <v>0</v>
      </c>
      <c r="AC63" s="20"/>
      <c r="AD63" s="8"/>
    </row>
    <row r="64" spans="1:30">
      <c r="A64" s="14" t="s">
        <v>193</v>
      </c>
      <c r="B64" s="4" t="s">
        <v>102</v>
      </c>
      <c r="C64" s="4" t="s">
        <v>55</v>
      </c>
      <c r="D64" s="4" t="s">
        <v>126</v>
      </c>
      <c r="E64" s="4" t="s">
        <v>127</v>
      </c>
      <c r="F64" s="16" t="str">
        <f t="shared" si="0"/>
        <v>Liebenauer Straße (Südwache), Invest.-zuschuss an ZGM - Bauleistungen</v>
      </c>
      <c r="G64" s="4" t="s">
        <v>191</v>
      </c>
      <c r="H64" s="4" t="s">
        <v>129</v>
      </c>
      <c r="I64" s="4" t="s">
        <v>130</v>
      </c>
      <c r="J64" s="4" t="s">
        <v>167</v>
      </c>
      <c r="K64" s="14" t="s">
        <v>194</v>
      </c>
      <c r="L64" s="5" t="s">
        <v>195</v>
      </c>
      <c r="M64" s="5" t="s">
        <v>131</v>
      </c>
      <c r="N64" s="5" t="s">
        <v>168</v>
      </c>
      <c r="O64" s="5" t="s">
        <v>169</v>
      </c>
      <c r="P64" s="6">
        <v>672600</v>
      </c>
      <c r="Q64" s="17"/>
      <c r="R64" s="19">
        <v>11600</v>
      </c>
      <c r="S64" s="7">
        <v>0</v>
      </c>
      <c r="T64" s="7">
        <v>672600</v>
      </c>
      <c r="U64" s="8">
        <f>S64-T64</f>
        <v>-672600</v>
      </c>
      <c r="V64" s="6">
        <v>11600</v>
      </c>
      <c r="W64" s="17"/>
      <c r="X64" s="7">
        <v>5558.14</v>
      </c>
      <c r="Y64" s="7">
        <v>0</v>
      </c>
      <c r="Z64" s="8">
        <f>X64+Y64+AA64</f>
        <v>11620.990000000002</v>
      </c>
      <c r="AA64" s="7">
        <v>6062.85</v>
      </c>
      <c r="AB64" s="8"/>
      <c r="AC64" s="20">
        <f>IF(AA64-R64&gt;R64,R64,AA64)</f>
        <v>6062.85</v>
      </c>
      <c r="AD64" s="8"/>
    </row>
    <row r="65" spans="1:30">
      <c r="A65" s="14" t="s">
        <v>196</v>
      </c>
      <c r="B65" s="4" t="s">
        <v>102</v>
      </c>
      <c r="C65" s="4" t="s">
        <v>55</v>
      </c>
      <c r="D65" s="4" t="s">
        <v>197</v>
      </c>
      <c r="E65" s="4" t="s">
        <v>127</v>
      </c>
      <c r="F65" s="16" t="str">
        <f t="shared" si="0"/>
        <v>Liebenauer Straße (Südwache), Invest.-zuschuss an ZGM - Planungsleistungen</v>
      </c>
      <c r="G65" s="4" t="s">
        <v>191</v>
      </c>
      <c r="H65" s="4" t="s">
        <v>129</v>
      </c>
      <c r="I65" s="4" t="s">
        <v>198</v>
      </c>
      <c r="J65" s="4" t="s">
        <v>167</v>
      </c>
      <c r="K65" s="14" t="s">
        <v>194</v>
      </c>
      <c r="L65" s="5" t="s">
        <v>195</v>
      </c>
      <c r="M65" s="5" t="s">
        <v>131</v>
      </c>
      <c r="N65" s="5" t="s">
        <v>199</v>
      </c>
      <c r="O65" s="5" t="s">
        <v>200</v>
      </c>
      <c r="P65" s="6">
        <v>187700</v>
      </c>
      <c r="Q65" s="17"/>
      <c r="R65" s="19">
        <v>33800</v>
      </c>
      <c r="S65" s="7">
        <v>0</v>
      </c>
      <c r="T65" s="7">
        <v>187700</v>
      </c>
      <c r="U65" s="8">
        <f>S65-T65</f>
        <v>-187700</v>
      </c>
      <c r="V65" s="6">
        <v>33800</v>
      </c>
      <c r="W65" s="17"/>
      <c r="X65" s="7">
        <v>4996.2700000000004</v>
      </c>
      <c r="Y65" s="7">
        <v>0</v>
      </c>
      <c r="Z65" s="8">
        <f>X65+Y65+AA65</f>
        <v>33858.660000000003</v>
      </c>
      <c r="AA65" s="7">
        <v>28862.39</v>
      </c>
      <c r="AB65" s="8"/>
      <c r="AC65" s="20">
        <f>IF(AA65-R65&gt;R65,R65,AA65)</f>
        <v>28862.39</v>
      </c>
      <c r="AD65" s="8"/>
    </row>
    <row r="66" spans="1:30">
      <c r="A66" s="14" t="s">
        <v>201</v>
      </c>
      <c r="B66" s="4" t="s">
        <v>102</v>
      </c>
      <c r="C66" s="4" t="s">
        <v>55</v>
      </c>
      <c r="D66" s="4" t="s">
        <v>25</v>
      </c>
      <c r="E66" s="4" t="s">
        <v>202</v>
      </c>
      <c r="F66" s="16" t="str">
        <f t="shared" si="0"/>
        <v xml:space="preserve">Digit. Sprach-, Daten-, Alarmierungsfunk, Geräte, Maschinen </v>
      </c>
      <c r="G66" s="4" t="s">
        <v>203</v>
      </c>
      <c r="H66" s="4" t="s">
        <v>26</v>
      </c>
      <c r="I66" s="4" t="s">
        <v>9</v>
      </c>
      <c r="J66" s="4" t="s">
        <v>167</v>
      </c>
      <c r="K66" s="14" t="s">
        <v>9</v>
      </c>
      <c r="L66" s="5" t="s">
        <v>10</v>
      </c>
      <c r="M66" s="5" t="s">
        <v>11</v>
      </c>
      <c r="N66" s="5" t="s">
        <v>168</v>
      </c>
      <c r="O66" s="5" t="s">
        <v>169</v>
      </c>
      <c r="P66" s="6">
        <v>0</v>
      </c>
      <c r="Q66" s="17"/>
      <c r="R66" s="19">
        <v>387600</v>
      </c>
      <c r="S66" s="7">
        <v>0</v>
      </c>
      <c r="T66" s="7">
        <v>0</v>
      </c>
      <c r="U66" s="8">
        <f>S66-T66</f>
        <v>0</v>
      </c>
      <c r="V66" s="6">
        <v>387600</v>
      </c>
      <c r="W66" s="17"/>
      <c r="X66" s="7">
        <v>373232.33</v>
      </c>
      <c r="Y66" s="7">
        <v>0</v>
      </c>
      <c r="Z66" s="8">
        <f>X66+Y66+AA66</f>
        <v>406188.07</v>
      </c>
      <c r="AA66" s="7">
        <v>32955.74</v>
      </c>
      <c r="AB66" s="8"/>
      <c r="AC66" s="20">
        <f>IF(AA66-R66&gt;R66,R66,AA66)</f>
        <v>32955.74</v>
      </c>
      <c r="AD66" s="8"/>
    </row>
    <row r="67" spans="1:30" ht="15" customHeight="1">
      <c r="A67" s="14" t="s">
        <v>204</v>
      </c>
      <c r="B67" s="4" t="s">
        <v>102</v>
      </c>
      <c r="C67" s="4" t="s">
        <v>55</v>
      </c>
      <c r="D67" s="4" t="s">
        <v>65</v>
      </c>
      <c r="E67" s="4" t="s">
        <v>205</v>
      </c>
      <c r="F67" s="16" t="str">
        <f t="shared" si="0"/>
        <v>Liebenauer Straße (Südwache) - Anbau, Zuweisungen vom Land - Einnahmen KP II</v>
      </c>
      <c r="G67" s="4" t="s">
        <v>206</v>
      </c>
      <c r="H67" s="4" t="s">
        <v>207</v>
      </c>
      <c r="I67" s="4" t="s">
        <v>208</v>
      </c>
      <c r="J67" s="4" t="s">
        <v>66</v>
      </c>
      <c r="K67" s="14" t="s">
        <v>9</v>
      </c>
      <c r="L67" s="5" t="s">
        <v>9</v>
      </c>
      <c r="M67" s="5" t="s">
        <v>131</v>
      </c>
      <c r="N67" s="5" t="s">
        <v>199</v>
      </c>
      <c r="O67" s="5" t="s">
        <v>200</v>
      </c>
      <c r="P67" s="7"/>
      <c r="Q67" s="17">
        <v>0</v>
      </c>
      <c r="R67" s="20"/>
      <c r="S67" s="7">
        <v>0</v>
      </c>
      <c r="T67" s="7">
        <v>0</v>
      </c>
      <c r="U67" s="8">
        <f>-S67-T67</f>
        <v>0</v>
      </c>
      <c r="V67" s="7"/>
      <c r="W67" s="17">
        <v>0</v>
      </c>
      <c r="X67" s="7">
        <v>0</v>
      </c>
      <c r="Y67" s="7">
        <v>0</v>
      </c>
      <c r="Z67" s="8"/>
      <c r="AA67" s="7"/>
      <c r="AB67" s="8">
        <v>0</v>
      </c>
      <c r="AC67" s="20"/>
      <c r="AD67" s="8"/>
    </row>
    <row r="68" spans="1:30">
      <c r="A68" s="14" t="s">
        <v>209</v>
      </c>
      <c r="B68" s="4" t="s">
        <v>102</v>
      </c>
      <c r="C68" s="4" t="s">
        <v>55</v>
      </c>
      <c r="D68" s="4" t="s">
        <v>126</v>
      </c>
      <c r="E68" s="4" t="s">
        <v>205</v>
      </c>
      <c r="F68" s="16" t="str">
        <f t="shared" si="0"/>
        <v>Liebenauer Straße (Südwache) - Anbau, Invest.-zuschuss an ZGM - Bauleistungen</v>
      </c>
      <c r="G68" s="4" t="s">
        <v>206</v>
      </c>
      <c r="H68" s="4" t="s">
        <v>129</v>
      </c>
      <c r="I68" s="4" t="s">
        <v>130</v>
      </c>
      <c r="J68" s="4" t="s">
        <v>167</v>
      </c>
      <c r="K68" s="14" t="s">
        <v>9</v>
      </c>
      <c r="L68" s="5" t="s">
        <v>9</v>
      </c>
      <c r="M68" s="5" t="s">
        <v>210</v>
      </c>
      <c r="N68" s="5" t="s">
        <v>199</v>
      </c>
      <c r="O68" s="5" t="s">
        <v>200</v>
      </c>
      <c r="P68" s="6">
        <v>0</v>
      </c>
      <c r="Q68" s="17"/>
      <c r="R68" s="19">
        <v>716500</v>
      </c>
      <c r="S68" s="7">
        <v>0</v>
      </c>
      <c r="T68" s="7">
        <v>0</v>
      </c>
      <c r="U68" s="8">
        <f>S68-T68</f>
        <v>0</v>
      </c>
      <c r="V68" s="6">
        <v>716500</v>
      </c>
      <c r="W68" s="17"/>
      <c r="X68" s="7">
        <v>186118.97</v>
      </c>
      <c r="Y68" s="7">
        <v>0</v>
      </c>
      <c r="Z68" s="8">
        <f>X68+Y68+AA68</f>
        <v>716500</v>
      </c>
      <c r="AA68" s="7">
        <v>530381.03</v>
      </c>
      <c r="AB68" s="8"/>
      <c r="AC68" s="20">
        <f>IF(AA68-R68&gt;R68,R68,AA68)</f>
        <v>530381.03</v>
      </c>
      <c r="AD68" s="8"/>
    </row>
    <row r="69" spans="1:30">
      <c r="A69" s="14" t="s">
        <v>211</v>
      </c>
      <c r="B69" s="4" t="s">
        <v>102</v>
      </c>
      <c r="C69" s="4" t="s">
        <v>55</v>
      </c>
      <c r="D69" s="4" t="s">
        <v>197</v>
      </c>
      <c r="E69" s="4" t="s">
        <v>205</v>
      </c>
      <c r="F69" s="16" t="str">
        <f t="shared" si="0"/>
        <v>Liebenauer Straße (Südwache) - Anbau, Invest.-zuschuss an ZGM - Planung</v>
      </c>
      <c r="G69" s="4" t="s">
        <v>206</v>
      </c>
      <c r="H69" s="4" t="s">
        <v>129</v>
      </c>
      <c r="I69" s="4" t="s">
        <v>212</v>
      </c>
      <c r="J69" s="4" t="s">
        <v>167</v>
      </c>
      <c r="K69" s="14" t="s">
        <v>9</v>
      </c>
      <c r="L69" s="5" t="s">
        <v>9</v>
      </c>
      <c r="M69" s="5" t="s">
        <v>210</v>
      </c>
      <c r="N69" s="5" t="s">
        <v>199</v>
      </c>
      <c r="O69" s="5" t="s">
        <v>200</v>
      </c>
      <c r="P69" s="6">
        <v>0</v>
      </c>
      <c r="Q69" s="17"/>
      <c r="R69" s="19">
        <v>42500</v>
      </c>
      <c r="S69" s="7">
        <v>0</v>
      </c>
      <c r="T69" s="7">
        <v>0</v>
      </c>
      <c r="U69" s="8">
        <f>S69-T69</f>
        <v>0</v>
      </c>
      <c r="V69" s="6">
        <v>42500</v>
      </c>
      <c r="W69" s="17"/>
      <c r="X69" s="7">
        <v>6868.96</v>
      </c>
      <c r="Y69" s="7">
        <v>0</v>
      </c>
      <c r="Z69" s="8">
        <f>X69+Y69+AA69</f>
        <v>42524.21</v>
      </c>
      <c r="AA69" s="7">
        <v>35655.25</v>
      </c>
      <c r="AB69" s="8"/>
      <c r="AC69" s="20">
        <f>IF(AA69-R69&gt;R69,R69,AA69)</f>
        <v>35655.25</v>
      </c>
      <c r="AD69" s="8"/>
    </row>
    <row r="70" spans="1:30" ht="15" customHeight="1">
      <c r="A70" s="14" t="s">
        <v>213</v>
      </c>
      <c r="B70" s="4" t="s">
        <v>102</v>
      </c>
      <c r="C70" s="4" t="s">
        <v>214</v>
      </c>
      <c r="D70" s="4" t="s">
        <v>104</v>
      </c>
      <c r="E70" s="4" t="s">
        <v>4</v>
      </c>
      <c r="F70" s="16" t="str">
        <f t="shared" si="0"/>
        <v>Jahresansätze, Verkauf beweglicher Sachen des Anlagevermögens</v>
      </c>
      <c r="G70" s="4" t="s">
        <v>5</v>
      </c>
      <c r="H70" s="4" t="s">
        <v>105</v>
      </c>
      <c r="I70" s="4" t="s">
        <v>106</v>
      </c>
      <c r="J70" s="4" t="s">
        <v>167</v>
      </c>
      <c r="K70" s="14" t="s">
        <v>9</v>
      </c>
      <c r="L70" s="5" t="s">
        <v>108</v>
      </c>
      <c r="M70" s="5" t="s">
        <v>109</v>
      </c>
      <c r="N70" s="5" t="s">
        <v>168</v>
      </c>
      <c r="O70" s="5" t="s">
        <v>169</v>
      </c>
      <c r="P70" s="7"/>
      <c r="Q70" s="17">
        <v>0</v>
      </c>
      <c r="R70" s="20"/>
      <c r="S70" s="7">
        <v>-2100</v>
      </c>
      <c r="T70" s="7">
        <v>0</v>
      </c>
      <c r="U70" s="8">
        <f>-S70-T70</f>
        <v>2100</v>
      </c>
      <c r="V70" s="7"/>
      <c r="W70" s="17">
        <v>2100</v>
      </c>
      <c r="X70" s="7">
        <v>0</v>
      </c>
      <c r="Y70" s="7">
        <v>0</v>
      </c>
      <c r="Z70" s="8"/>
      <c r="AA70" s="7"/>
      <c r="AB70" s="8">
        <v>2100</v>
      </c>
      <c r="AC70" s="20"/>
      <c r="AD70" s="8"/>
    </row>
    <row r="71" spans="1:30" ht="15" customHeight="1">
      <c r="A71" s="14" t="s">
        <v>215</v>
      </c>
      <c r="B71" s="4" t="s">
        <v>102</v>
      </c>
      <c r="C71" s="4" t="s">
        <v>214</v>
      </c>
      <c r="D71" s="4" t="s">
        <v>65</v>
      </c>
      <c r="E71" s="4" t="s">
        <v>4</v>
      </c>
      <c r="F71" s="16" t="str">
        <f t="shared" si="0"/>
        <v xml:space="preserve">Jahresansätze, Zuw. vom Land </v>
      </c>
      <c r="G71" s="4" t="s">
        <v>5</v>
      </c>
      <c r="H71" s="4" t="s">
        <v>1542</v>
      </c>
      <c r="I71" s="4" t="s">
        <v>9</v>
      </c>
      <c r="J71" s="4" t="s">
        <v>66</v>
      </c>
      <c r="K71" s="14" t="s">
        <v>9</v>
      </c>
      <c r="L71" s="5" t="s">
        <v>171</v>
      </c>
      <c r="M71" s="5" t="s">
        <v>68</v>
      </c>
      <c r="N71" s="5" t="s">
        <v>168</v>
      </c>
      <c r="O71" s="5" t="s">
        <v>169</v>
      </c>
      <c r="P71" s="7"/>
      <c r="Q71" s="17">
        <v>100000</v>
      </c>
      <c r="R71" s="20"/>
      <c r="S71" s="7">
        <v>0</v>
      </c>
      <c r="T71" s="7">
        <v>0</v>
      </c>
      <c r="U71" s="8">
        <f>-S71-T71</f>
        <v>0</v>
      </c>
      <c r="V71" s="7"/>
      <c r="W71" s="17">
        <v>100000</v>
      </c>
      <c r="X71" s="7">
        <v>0</v>
      </c>
      <c r="Y71" s="7">
        <v>0</v>
      </c>
      <c r="Z71" s="8"/>
      <c r="AA71" s="7"/>
      <c r="AB71" s="8">
        <v>0</v>
      </c>
      <c r="AC71" s="20"/>
      <c r="AD71" s="8"/>
    </row>
    <row r="72" spans="1:30">
      <c r="A72" s="14" t="s">
        <v>216</v>
      </c>
      <c r="B72" s="4" t="s">
        <v>102</v>
      </c>
      <c r="C72" s="4" t="s">
        <v>214</v>
      </c>
      <c r="D72" s="4" t="s">
        <v>3</v>
      </c>
      <c r="E72" s="4" t="s">
        <v>4</v>
      </c>
      <c r="F72" s="16" t="str">
        <f t="shared" ref="F72:F136" si="14">TRIM(G72)&amp;", "&amp;TRIM(H72)&amp;" "&amp;TRIM(I72)</f>
        <v>Jahresansätze, geringwertige Wirtschafts- güter</v>
      </c>
      <c r="G72" s="4" t="s">
        <v>5</v>
      </c>
      <c r="H72" s="4" t="s">
        <v>6</v>
      </c>
      <c r="I72" s="4" t="s">
        <v>7</v>
      </c>
      <c r="J72" s="4" t="s">
        <v>167</v>
      </c>
      <c r="K72" s="14" t="s">
        <v>9</v>
      </c>
      <c r="L72" s="5" t="s">
        <v>10</v>
      </c>
      <c r="M72" s="5" t="s">
        <v>11</v>
      </c>
      <c r="N72" s="5" t="s">
        <v>168</v>
      </c>
      <c r="O72" s="5" t="s">
        <v>169</v>
      </c>
      <c r="P72" s="6">
        <v>500</v>
      </c>
      <c r="Q72" s="17"/>
      <c r="R72" s="19">
        <v>0</v>
      </c>
      <c r="S72" s="7">
        <v>200</v>
      </c>
      <c r="T72" s="7">
        <v>0</v>
      </c>
      <c r="U72" s="8">
        <f t="shared" ref="U72:U78" si="15">S72-T72</f>
        <v>200</v>
      </c>
      <c r="V72" s="6">
        <v>700</v>
      </c>
      <c r="W72" s="17"/>
      <c r="X72" s="7">
        <v>0</v>
      </c>
      <c r="Y72" s="7">
        <v>0</v>
      </c>
      <c r="Z72" s="8">
        <f t="shared" ref="Z72:Z78" si="16">X72+Y72+AA72</f>
        <v>619.78</v>
      </c>
      <c r="AA72" s="7">
        <v>619.78</v>
      </c>
      <c r="AB72" s="8"/>
      <c r="AC72" s="20">
        <f t="shared" ref="AC72:AC78" si="17">IF(AA72-R72&gt;R72,R72,AA72)</f>
        <v>0</v>
      </c>
      <c r="AD72" s="8"/>
    </row>
    <row r="73" spans="1:30">
      <c r="A73" s="14" t="s">
        <v>217</v>
      </c>
      <c r="B73" s="4" t="s">
        <v>102</v>
      </c>
      <c r="C73" s="4" t="s">
        <v>214</v>
      </c>
      <c r="D73" s="4" t="s">
        <v>25</v>
      </c>
      <c r="E73" s="4" t="s">
        <v>4</v>
      </c>
      <c r="F73" s="16" t="str">
        <f t="shared" si="14"/>
        <v xml:space="preserve">Jahresansätze, Geräte, Maschinen </v>
      </c>
      <c r="G73" s="4" t="s">
        <v>5</v>
      </c>
      <c r="H73" s="4" t="s">
        <v>26</v>
      </c>
      <c r="I73" s="4" t="s">
        <v>9</v>
      </c>
      <c r="J73" s="4" t="s">
        <v>167</v>
      </c>
      <c r="K73" s="14" t="s">
        <v>218</v>
      </c>
      <c r="L73" s="5" t="s">
        <v>10</v>
      </c>
      <c r="M73" s="5" t="s">
        <v>11</v>
      </c>
      <c r="N73" s="5" t="s">
        <v>168</v>
      </c>
      <c r="O73" s="5" t="s">
        <v>169</v>
      </c>
      <c r="P73" s="6">
        <v>2600</v>
      </c>
      <c r="Q73" s="17"/>
      <c r="R73" s="19">
        <v>0</v>
      </c>
      <c r="S73" s="7">
        <v>0</v>
      </c>
      <c r="T73" s="7">
        <v>2600</v>
      </c>
      <c r="U73" s="8">
        <f t="shared" si="15"/>
        <v>-2600</v>
      </c>
      <c r="V73" s="6">
        <v>0</v>
      </c>
      <c r="W73" s="17"/>
      <c r="X73" s="7">
        <v>0</v>
      </c>
      <c r="Y73" s="7">
        <v>0</v>
      </c>
      <c r="Z73" s="8">
        <f t="shared" si="16"/>
        <v>0</v>
      </c>
      <c r="AA73" s="7">
        <v>0</v>
      </c>
      <c r="AB73" s="8"/>
      <c r="AC73" s="20">
        <f t="shared" si="17"/>
        <v>0</v>
      </c>
      <c r="AD73" s="8"/>
    </row>
    <row r="74" spans="1:30">
      <c r="A74" s="14" t="s">
        <v>219</v>
      </c>
      <c r="B74" s="4" t="s">
        <v>102</v>
      </c>
      <c r="C74" s="4" t="s">
        <v>214</v>
      </c>
      <c r="D74" s="4" t="s">
        <v>15</v>
      </c>
      <c r="E74" s="4" t="s">
        <v>4</v>
      </c>
      <c r="F74" s="16" t="str">
        <f t="shared" si="14"/>
        <v xml:space="preserve">Jahresansätze, Ausstattung </v>
      </c>
      <c r="G74" s="4" t="s">
        <v>5</v>
      </c>
      <c r="H74" s="4" t="s">
        <v>1543</v>
      </c>
      <c r="I74" s="4" t="s">
        <v>9</v>
      </c>
      <c r="J74" s="4" t="s">
        <v>167</v>
      </c>
      <c r="K74" s="14" t="s">
        <v>218</v>
      </c>
      <c r="L74" s="5" t="s">
        <v>10</v>
      </c>
      <c r="M74" s="5" t="s">
        <v>11</v>
      </c>
      <c r="N74" s="5" t="s">
        <v>168</v>
      </c>
      <c r="O74" s="5" t="s">
        <v>169</v>
      </c>
      <c r="P74" s="6">
        <v>1300</v>
      </c>
      <c r="Q74" s="17"/>
      <c r="R74" s="19">
        <v>0</v>
      </c>
      <c r="S74" s="7">
        <v>0</v>
      </c>
      <c r="T74" s="7">
        <v>1300</v>
      </c>
      <c r="U74" s="8">
        <f t="shared" si="15"/>
        <v>-1300</v>
      </c>
      <c r="V74" s="6">
        <v>0</v>
      </c>
      <c r="W74" s="17"/>
      <c r="X74" s="7">
        <v>0</v>
      </c>
      <c r="Y74" s="7">
        <v>0</v>
      </c>
      <c r="Z74" s="8">
        <f t="shared" si="16"/>
        <v>0</v>
      </c>
      <c r="AA74" s="7">
        <v>0</v>
      </c>
      <c r="AB74" s="8"/>
      <c r="AC74" s="20">
        <f t="shared" si="17"/>
        <v>0</v>
      </c>
      <c r="AD74" s="8"/>
    </row>
    <row r="75" spans="1:30">
      <c r="A75" s="14" t="s">
        <v>220</v>
      </c>
      <c r="B75" s="4" t="s">
        <v>102</v>
      </c>
      <c r="C75" s="4" t="s">
        <v>214</v>
      </c>
      <c r="D75" s="4" t="s">
        <v>82</v>
      </c>
      <c r="E75" s="4" t="s">
        <v>4</v>
      </c>
      <c r="F75" s="16" t="str">
        <f t="shared" si="14"/>
        <v xml:space="preserve">Jahresansätze, Fahrzeuge </v>
      </c>
      <c r="G75" s="4" t="s">
        <v>5</v>
      </c>
      <c r="H75" s="4" t="s">
        <v>83</v>
      </c>
      <c r="I75" s="4" t="s">
        <v>9</v>
      </c>
      <c r="J75" s="4" t="s">
        <v>167</v>
      </c>
      <c r="K75" s="14" t="s">
        <v>218</v>
      </c>
      <c r="L75" s="5" t="s">
        <v>177</v>
      </c>
      <c r="M75" s="5" t="s">
        <v>11</v>
      </c>
      <c r="N75" s="5" t="s">
        <v>168</v>
      </c>
      <c r="O75" s="5" t="s">
        <v>169</v>
      </c>
      <c r="P75" s="6">
        <v>764500</v>
      </c>
      <c r="Q75" s="17"/>
      <c r="R75" s="19">
        <v>0</v>
      </c>
      <c r="S75" s="7">
        <v>0</v>
      </c>
      <c r="T75" s="7">
        <v>764500</v>
      </c>
      <c r="U75" s="8">
        <f t="shared" si="15"/>
        <v>-764500</v>
      </c>
      <c r="V75" s="6">
        <v>0</v>
      </c>
      <c r="W75" s="17"/>
      <c r="X75" s="7">
        <v>0</v>
      </c>
      <c r="Y75" s="7">
        <v>0</v>
      </c>
      <c r="Z75" s="8">
        <f t="shared" si="16"/>
        <v>0</v>
      </c>
      <c r="AA75" s="7">
        <v>0</v>
      </c>
      <c r="AB75" s="8"/>
      <c r="AC75" s="20">
        <f t="shared" si="17"/>
        <v>0</v>
      </c>
      <c r="AD75" s="8"/>
    </row>
    <row r="76" spans="1:30">
      <c r="A76" s="14" t="s">
        <v>221</v>
      </c>
      <c r="B76" s="4" t="s">
        <v>102</v>
      </c>
      <c r="C76" s="4" t="s">
        <v>214</v>
      </c>
      <c r="D76" s="4" t="s">
        <v>186</v>
      </c>
      <c r="E76" s="4" t="s">
        <v>4</v>
      </c>
      <c r="F76" s="16" t="str">
        <f t="shared" si="14"/>
        <v xml:space="preserve">Jahresansätze, Wirtschaftsausstattung </v>
      </c>
      <c r="G76" s="4" t="s">
        <v>5</v>
      </c>
      <c r="H76" s="4" t="s">
        <v>187</v>
      </c>
      <c r="I76" s="4" t="s">
        <v>9</v>
      </c>
      <c r="J76" s="4" t="s">
        <v>167</v>
      </c>
      <c r="K76" s="14" t="s">
        <v>218</v>
      </c>
      <c r="L76" s="5" t="s">
        <v>10</v>
      </c>
      <c r="M76" s="5" t="s">
        <v>11</v>
      </c>
      <c r="N76" s="5" t="s">
        <v>168</v>
      </c>
      <c r="O76" s="5" t="s">
        <v>169</v>
      </c>
      <c r="P76" s="6">
        <v>1300</v>
      </c>
      <c r="Q76" s="17"/>
      <c r="R76" s="19">
        <v>0</v>
      </c>
      <c r="S76" s="7">
        <v>0</v>
      </c>
      <c r="T76" s="7">
        <v>1300</v>
      </c>
      <c r="U76" s="8">
        <f t="shared" si="15"/>
        <v>-1300</v>
      </c>
      <c r="V76" s="6">
        <v>0</v>
      </c>
      <c r="W76" s="17"/>
      <c r="X76" s="7">
        <v>0</v>
      </c>
      <c r="Y76" s="7">
        <v>0</v>
      </c>
      <c r="Z76" s="8">
        <f t="shared" si="16"/>
        <v>0</v>
      </c>
      <c r="AA76" s="7">
        <v>0</v>
      </c>
      <c r="AB76" s="8"/>
      <c r="AC76" s="20">
        <f t="shared" si="17"/>
        <v>0</v>
      </c>
      <c r="AD76" s="8"/>
    </row>
    <row r="77" spans="1:30">
      <c r="A77" s="14" t="s">
        <v>222</v>
      </c>
      <c r="B77" s="4" t="s">
        <v>102</v>
      </c>
      <c r="C77" s="4" t="s">
        <v>223</v>
      </c>
      <c r="D77" s="4" t="s">
        <v>3</v>
      </c>
      <c r="E77" s="4" t="s">
        <v>4</v>
      </c>
      <c r="F77" s="16" t="str">
        <f t="shared" si="14"/>
        <v>Jahresansätze, geringwertige Wirtschafts- güter</v>
      </c>
      <c r="G77" s="4" t="s">
        <v>5</v>
      </c>
      <c r="H77" s="4" t="s">
        <v>6</v>
      </c>
      <c r="I77" s="4" t="s">
        <v>7</v>
      </c>
      <c r="J77" s="4" t="s">
        <v>167</v>
      </c>
      <c r="K77" s="14" t="s">
        <v>9</v>
      </c>
      <c r="L77" s="5" t="s">
        <v>10</v>
      </c>
      <c r="M77" s="5" t="s">
        <v>11</v>
      </c>
      <c r="N77" s="5" t="s">
        <v>168</v>
      </c>
      <c r="O77" s="5" t="s">
        <v>169</v>
      </c>
      <c r="P77" s="6">
        <v>500</v>
      </c>
      <c r="Q77" s="17"/>
      <c r="R77" s="19">
        <v>0</v>
      </c>
      <c r="S77" s="7">
        <v>-200</v>
      </c>
      <c r="T77" s="7">
        <v>0</v>
      </c>
      <c r="U77" s="8">
        <f t="shared" si="15"/>
        <v>-200</v>
      </c>
      <c r="V77" s="6">
        <v>300</v>
      </c>
      <c r="W77" s="17"/>
      <c r="X77" s="7">
        <v>0</v>
      </c>
      <c r="Y77" s="7">
        <v>0</v>
      </c>
      <c r="Z77" s="8">
        <f t="shared" si="16"/>
        <v>238</v>
      </c>
      <c r="AA77" s="7">
        <v>238</v>
      </c>
      <c r="AB77" s="8"/>
      <c r="AC77" s="20">
        <f t="shared" si="17"/>
        <v>0</v>
      </c>
      <c r="AD77" s="8"/>
    </row>
    <row r="78" spans="1:30">
      <c r="A78" s="14" t="s">
        <v>224</v>
      </c>
      <c r="B78" s="4" t="s">
        <v>102</v>
      </c>
      <c r="C78" s="4" t="s">
        <v>223</v>
      </c>
      <c r="D78" s="4" t="s">
        <v>3</v>
      </c>
      <c r="E78" s="4" t="s">
        <v>117</v>
      </c>
      <c r="F78" s="16" t="str">
        <f t="shared" si="14"/>
        <v>Abrollbehälter, Erwerb beweglicher Sachen des Anlagevermögens</v>
      </c>
      <c r="G78" s="4" t="s">
        <v>225</v>
      </c>
      <c r="H78" s="4" t="s">
        <v>226</v>
      </c>
      <c r="I78" s="4" t="s">
        <v>106</v>
      </c>
      <c r="J78" s="4" t="s">
        <v>167</v>
      </c>
      <c r="K78" s="14" t="s">
        <v>9</v>
      </c>
      <c r="L78" s="5" t="s">
        <v>9</v>
      </c>
      <c r="M78" s="5" t="s">
        <v>9</v>
      </c>
      <c r="N78" s="5" t="s">
        <v>168</v>
      </c>
      <c r="O78" s="5" t="s">
        <v>169</v>
      </c>
      <c r="P78" s="6">
        <v>0</v>
      </c>
      <c r="Q78" s="17"/>
      <c r="R78" s="19">
        <v>166300</v>
      </c>
      <c r="S78" s="7">
        <v>0</v>
      </c>
      <c r="T78" s="7">
        <v>0</v>
      </c>
      <c r="U78" s="8">
        <f t="shared" si="15"/>
        <v>0</v>
      </c>
      <c r="V78" s="6">
        <v>166300</v>
      </c>
      <c r="W78" s="17"/>
      <c r="X78" s="7">
        <v>0</v>
      </c>
      <c r="Y78" s="7">
        <v>0</v>
      </c>
      <c r="Z78" s="8">
        <f t="shared" si="16"/>
        <v>166296.54999999999</v>
      </c>
      <c r="AA78" s="7">
        <v>166296.54999999999</v>
      </c>
      <c r="AB78" s="8"/>
      <c r="AC78" s="20">
        <f t="shared" si="17"/>
        <v>166296.54999999999</v>
      </c>
      <c r="AD78" s="8"/>
    </row>
    <row r="79" spans="1:30" ht="15" customHeight="1">
      <c r="A79" s="14" t="s">
        <v>227</v>
      </c>
      <c r="B79" s="4" t="s">
        <v>102</v>
      </c>
      <c r="C79" s="4" t="s">
        <v>223</v>
      </c>
      <c r="D79" s="4" t="s">
        <v>65</v>
      </c>
      <c r="E79" s="4" t="s">
        <v>149</v>
      </c>
      <c r="F79" s="16" t="str">
        <f t="shared" si="14"/>
        <v>Gerätewagen Nachschub, Zuweisungen vom Land - Einnahmen KP II</v>
      </c>
      <c r="G79" s="4" t="s">
        <v>228</v>
      </c>
      <c r="H79" s="4" t="s">
        <v>207</v>
      </c>
      <c r="I79" s="4" t="s">
        <v>208</v>
      </c>
      <c r="J79" s="4" t="s">
        <v>66</v>
      </c>
      <c r="K79" s="14" t="s">
        <v>9</v>
      </c>
      <c r="L79" s="5" t="s">
        <v>9</v>
      </c>
      <c r="M79" s="5" t="s">
        <v>131</v>
      </c>
      <c r="N79" s="5" t="s">
        <v>168</v>
      </c>
      <c r="O79" s="5" t="s">
        <v>169</v>
      </c>
      <c r="P79" s="7"/>
      <c r="Q79" s="17">
        <v>0</v>
      </c>
      <c r="R79" s="20"/>
      <c r="S79" s="7">
        <v>0</v>
      </c>
      <c r="T79" s="7">
        <v>0</v>
      </c>
      <c r="U79" s="8">
        <f>-S79-T79</f>
        <v>0</v>
      </c>
      <c r="V79" s="7"/>
      <c r="W79" s="17">
        <v>0</v>
      </c>
      <c r="X79" s="7">
        <v>0</v>
      </c>
      <c r="Y79" s="7">
        <v>0</v>
      </c>
      <c r="Z79" s="8"/>
      <c r="AA79" s="7"/>
      <c r="AB79" s="8">
        <v>0</v>
      </c>
      <c r="AC79" s="20"/>
      <c r="AD79" s="8"/>
    </row>
    <row r="80" spans="1:30">
      <c r="A80" s="14" t="s">
        <v>229</v>
      </c>
      <c r="B80" s="4" t="s">
        <v>102</v>
      </c>
      <c r="C80" s="4" t="s">
        <v>223</v>
      </c>
      <c r="D80" s="4" t="s">
        <v>82</v>
      </c>
      <c r="E80" s="4" t="s">
        <v>149</v>
      </c>
      <c r="F80" s="16" t="str">
        <f t="shared" si="14"/>
        <v xml:space="preserve">Gerätewagen Nachschub, Fahrzeuge </v>
      </c>
      <c r="G80" s="4" t="s">
        <v>228</v>
      </c>
      <c r="H80" s="4" t="s">
        <v>83</v>
      </c>
      <c r="I80" s="4" t="s">
        <v>9</v>
      </c>
      <c r="J80" s="4" t="s">
        <v>167</v>
      </c>
      <c r="K80" s="14" t="s">
        <v>9</v>
      </c>
      <c r="L80" s="5" t="s">
        <v>9</v>
      </c>
      <c r="M80" s="5" t="s">
        <v>9</v>
      </c>
      <c r="N80" s="5" t="s">
        <v>168</v>
      </c>
      <c r="O80" s="5" t="s">
        <v>169</v>
      </c>
      <c r="P80" s="6">
        <v>0</v>
      </c>
      <c r="Q80" s="17"/>
      <c r="R80" s="19">
        <v>106900</v>
      </c>
      <c r="S80" s="7">
        <v>0</v>
      </c>
      <c r="T80" s="7">
        <v>0</v>
      </c>
      <c r="U80" s="8">
        <f>S80-T80</f>
        <v>0</v>
      </c>
      <c r="V80" s="6">
        <v>106900</v>
      </c>
      <c r="W80" s="17"/>
      <c r="X80" s="7">
        <v>0</v>
      </c>
      <c r="Y80" s="7">
        <v>0</v>
      </c>
      <c r="Z80" s="8">
        <f>X80+Y80+AA80</f>
        <v>106900</v>
      </c>
      <c r="AA80" s="7">
        <v>106900</v>
      </c>
      <c r="AB80" s="8"/>
      <c r="AC80" s="20">
        <f>IF(AA80-R80&gt;R80,R80,AA80)</f>
        <v>106900</v>
      </c>
      <c r="AD80" s="8"/>
    </row>
    <row r="81" spans="1:30" ht="15" customHeight="1">
      <c r="A81" s="14" t="s">
        <v>230</v>
      </c>
      <c r="B81" s="4" t="s">
        <v>102</v>
      </c>
      <c r="C81" s="4" t="s">
        <v>231</v>
      </c>
      <c r="D81" s="4" t="s">
        <v>104</v>
      </c>
      <c r="E81" s="4" t="s">
        <v>4</v>
      </c>
      <c r="F81" s="16" t="str">
        <f t="shared" si="14"/>
        <v>Jahresansätze, Verkauf beweglicher Sachen des Anlagevermögens</v>
      </c>
      <c r="G81" s="4" t="s">
        <v>5</v>
      </c>
      <c r="H81" s="4" t="s">
        <v>105</v>
      </c>
      <c r="I81" s="4" t="s">
        <v>106</v>
      </c>
      <c r="J81" s="4" t="s">
        <v>167</v>
      </c>
      <c r="K81" s="14" t="s">
        <v>9</v>
      </c>
      <c r="L81" s="5" t="s">
        <v>108</v>
      </c>
      <c r="M81" s="5" t="s">
        <v>109</v>
      </c>
      <c r="N81" s="5" t="s">
        <v>168</v>
      </c>
      <c r="O81" s="5" t="s">
        <v>169</v>
      </c>
      <c r="P81" s="7"/>
      <c r="Q81" s="17">
        <v>0</v>
      </c>
      <c r="R81" s="20"/>
      <c r="S81" s="7">
        <v>-10200</v>
      </c>
      <c r="T81" s="7">
        <v>0</v>
      </c>
      <c r="U81" s="8">
        <f>-S81-T81</f>
        <v>10200</v>
      </c>
      <c r="V81" s="7"/>
      <c r="W81" s="17">
        <v>10200</v>
      </c>
      <c r="X81" s="7">
        <v>0</v>
      </c>
      <c r="Y81" s="7">
        <v>0</v>
      </c>
      <c r="Z81" s="8"/>
      <c r="AA81" s="7"/>
      <c r="AB81" s="8">
        <v>10200</v>
      </c>
      <c r="AC81" s="20"/>
      <c r="AD81" s="8"/>
    </row>
    <row r="82" spans="1:30">
      <c r="A82" s="14" t="s">
        <v>232</v>
      </c>
      <c r="B82" s="4" t="s">
        <v>102</v>
      </c>
      <c r="C82" s="4" t="s">
        <v>231</v>
      </c>
      <c r="D82" s="4" t="s">
        <v>3</v>
      </c>
      <c r="E82" s="4" t="s">
        <v>4</v>
      </c>
      <c r="F82" s="16" t="str">
        <f t="shared" si="14"/>
        <v>Jahresansätze, geringwertige Wirtschafts- güter</v>
      </c>
      <c r="G82" s="4" t="s">
        <v>5</v>
      </c>
      <c r="H82" s="4" t="s">
        <v>6</v>
      </c>
      <c r="I82" s="4" t="s">
        <v>7</v>
      </c>
      <c r="J82" s="4" t="s">
        <v>167</v>
      </c>
      <c r="K82" s="14" t="s">
        <v>9</v>
      </c>
      <c r="L82" s="5" t="s">
        <v>10</v>
      </c>
      <c r="M82" s="5" t="s">
        <v>11</v>
      </c>
      <c r="N82" s="5" t="s">
        <v>168</v>
      </c>
      <c r="O82" s="5" t="s">
        <v>169</v>
      </c>
      <c r="P82" s="6">
        <v>5200</v>
      </c>
      <c r="Q82" s="17"/>
      <c r="R82" s="19">
        <v>0</v>
      </c>
      <c r="S82" s="7">
        <v>0</v>
      </c>
      <c r="T82" s="7">
        <v>4800</v>
      </c>
      <c r="U82" s="8">
        <f t="shared" ref="U82:U87" si="18">S82-T82</f>
        <v>-4800</v>
      </c>
      <c r="V82" s="6">
        <v>400</v>
      </c>
      <c r="W82" s="17"/>
      <c r="X82" s="7">
        <v>0</v>
      </c>
      <c r="Y82" s="7">
        <v>0</v>
      </c>
      <c r="Z82" s="8">
        <f t="shared" ref="Z82:Z87" si="19">X82+Y82+AA82</f>
        <v>381.55</v>
      </c>
      <c r="AA82" s="7">
        <v>381.55</v>
      </c>
      <c r="AB82" s="8"/>
      <c r="AC82" s="20">
        <f t="shared" ref="AC82:AC87" si="20">IF(AA82-R82&gt;R82,R82,AA82)</f>
        <v>0</v>
      </c>
      <c r="AD82" s="8"/>
    </row>
    <row r="83" spans="1:30">
      <c r="A83" s="14" t="s">
        <v>233</v>
      </c>
      <c r="B83" s="4" t="s">
        <v>102</v>
      </c>
      <c r="C83" s="4" t="s">
        <v>231</v>
      </c>
      <c r="D83" s="4" t="s">
        <v>25</v>
      </c>
      <c r="E83" s="4" t="s">
        <v>4</v>
      </c>
      <c r="F83" s="16" t="str">
        <f t="shared" si="14"/>
        <v xml:space="preserve">Jahresansätze, Geräte, Maschinen </v>
      </c>
      <c r="G83" s="4" t="s">
        <v>5</v>
      </c>
      <c r="H83" s="4" t="s">
        <v>26</v>
      </c>
      <c r="I83" s="4" t="s">
        <v>9</v>
      </c>
      <c r="J83" s="4" t="s">
        <v>167</v>
      </c>
      <c r="K83" s="14" t="s">
        <v>234</v>
      </c>
      <c r="L83" s="5" t="s">
        <v>10</v>
      </c>
      <c r="M83" s="5" t="s">
        <v>11</v>
      </c>
      <c r="N83" s="5" t="s">
        <v>168</v>
      </c>
      <c r="O83" s="5" t="s">
        <v>169</v>
      </c>
      <c r="P83" s="6">
        <v>75500</v>
      </c>
      <c r="Q83" s="17"/>
      <c r="R83" s="19">
        <v>14700</v>
      </c>
      <c r="S83" s="7">
        <v>0</v>
      </c>
      <c r="T83" s="7">
        <v>0</v>
      </c>
      <c r="U83" s="8">
        <f t="shared" si="18"/>
        <v>0</v>
      </c>
      <c r="V83" s="6">
        <v>90200</v>
      </c>
      <c r="W83" s="17"/>
      <c r="X83" s="7">
        <v>0</v>
      </c>
      <c r="Y83" s="7">
        <v>0</v>
      </c>
      <c r="Z83" s="8">
        <f t="shared" si="19"/>
        <v>9365.4699999999993</v>
      </c>
      <c r="AA83" s="7">
        <v>9365.4699999999993</v>
      </c>
      <c r="AB83" s="8"/>
      <c r="AC83" s="20">
        <f t="shared" si="20"/>
        <v>9365.4699999999993</v>
      </c>
      <c r="AD83" s="8"/>
    </row>
    <row r="84" spans="1:30">
      <c r="A84" s="14" t="s">
        <v>235</v>
      </c>
      <c r="B84" s="4" t="s">
        <v>102</v>
      </c>
      <c r="C84" s="4" t="s">
        <v>231</v>
      </c>
      <c r="D84" s="4" t="s">
        <v>15</v>
      </c>
      <c r="E84" s="4" t="s">
        <v>4</v>
      </c>
      <c r="F84" s="16" t="str">
        <f t="shared" si="14"/>
        <v xml:space="preserve">Jahresansätze, Ausstattung </v>
      </c>
      <c r="G84" s="4" t="s">
        <v>5</v>
      </c>
      <c r="H84" s="4" t="s">
        <v>1543</v>
      </c>
      <c r="I84" s="4" t="s">
        <v>9</v>
      </c>
      <c r="J84" s="4" t="s">
        <v>167</v>
      </c>
      <c r="K84" s="14" t="s">
        <v>234</v>
      </c>
      <c r="L84" s="5" t="s">
        <v>10</v>
      </c>
      <c r="M84" s="5" t="s">
        <v>11</v>
      </c>
      <c r="N84" s="5" t="s">
        <v>168</v>
      </c>
      <c r="O84" s="5" t="s">
        <v>169</v>
      </c>
      <c r="P84" s="6">
        <v>42300</v>
      </c>
      <c r="Q84" s="17"/>
      <c r="R84" s="19">
        <v>0</v>
      </c>
      <c r="S84" s="7">
        <v>-17000</v>
      </c>
      <c r="T84" s="7">
        <v>25300</v>
      </c>
      <c r="U84" s="8">
        <f t="shared" si="18"/>
        <v>-42300</v>
      </c>
      <c r="V84" s="6">
        <v>0</v>
      </c>
      <c r="W84" s="17"/>
      <c r="X84" s="7">
        <v>0</v>
      </c>
      <c r="Y84" s="7">
        <v>0</v>
      </c>
      <c r="Z84" s="8">
        <f t="shared" si="19"/>
        <v>0</v>
      </c>
      <c r="AA84" s="7">
        <v>0</v>
      </c>
      <c r="AB84" s="8"/>
      <c r="AC84" s="20">
        <f t="shared" si="20"/>
        <v>0</v>
      </c>
      <c r="AD84" s="8"/>
    </row>
    <row r="85" spans="1:30">
      <c r="A85" s="54" t="s">
        <v>236</v>
      </c>
      <c r="B85" s="55" t="s">
        <v>102</v>
      </c>
      <c r="C85" s="55" t="s">
        <v>231</v>
      </c>
      <c r="D85" s="55" t="s">
        <v>82</v>
      </c>
      <c r="E85" s="55" t="s">
        <v>4</v>
      </c>
      <c r="F85" s="56" t="str">
        <f t="shared" si="14"/>
        <v xml:space="preserve">Jahresansätze, Fahrzeuge </v>
      </c>
      <c r="G85" s="55" t="s">
        <v>5</v>
      </c>
      <c r="H85" s="55" t="s">
        <v>83</v>
      </c>
      <c r="I85" s="55" t="s">
        <v>9</v>
      </c>
      <c r="J85" s="55" t="s">
        <v>167</v>
      </c>
      <c r="K85" s="54" t="s">
        <v>234</v>
      </c>
      <c r="L85" s="57" t="s">
        <v>10</v>
      </c>
      <c r="M85" s="57" t="s">
        <v>11</v>
      </c>
      <c r="N85" s="57" t="s">
        <v>168</v>
      </c>
      <c r="O85" s="57" t="s">
        <v>169</v>
      </c>
      <c r="P85" s="11">
        <v>51000</v>
      </c>
      <c r="Q85" s="18"/>
      <c r="R85" s="21">
        <v>584300</v>
      </c>
      <c r="S85" s="12">
        <v>0</v>
      </c>
      <c r="T85" s="12">
        <v>0</v>
      </c>
      <c r="U85" s="13">
        <f t="shared" si="18"/>
        <v>0</v>
      </c>
      <c r="V85" s="11">
        <v>635300</v>
      </c>
      <c r="W85" s="18"/>
      <c r="X85" s="12">
        <v>0</v>
      </c>
      <c r="Y85" s="12">
        <v>0</v>
      </c>
      <c r="Z85" s="13">
        <f t="shared" si="19"/>
        <v>583333.71</v>
      </c>
      <c r="AA85" s="12">
        <v>583333.71</v>
      </c>
      <c r="AB85" s="13"/>
      <c r="AC85" s="58">
        <f t="shared" si="20"/>
        <v>583333.71</v>
      </c>
      <c r="AD85" s="13"/>
    </row>
    <row r="86" spans="1:30">
      <c r="A86" s="59"/>
      <c r="B86" s="60"/>
      <c r="C86" s="60"/>
      <c r="D86" s="60"/>
      <c r="E86" s="60"/>
      <c r="F86" s="61" t="s">
        <v>1547</v>
      </c>
      <c r="G86" s="60"/>
      <c r="H86" s="60"/>
      <c r="I86" s="60"/>
      <c r="J86" s="60"/>
      <c r="K86" s="59"/>
      <c r="L86" s="62"/>
      <c r="M86" s="62"/>
      <c r="N86" s="62"/>
      <c r="O86" s="62"/>
      <c r="P86" s="67">
        <f>SUM(P35:P85)</f>
        <v>3383200</v>
      </c>
      <c r="Q86" s="68">
        <f>SUM(Q35:Q85)</f>
        <v>679000</v>
      </c>
      <c r="R86" s="69">
        <f t="shared" ref="R86:AC86" si="21">SUM(R35:R85)</f>
        <v>2086500</v>
      </c>
      <c r="S86" s="67">
        <f t="shared" si="21"/>
        <v>-1900</v>
      </c>
      <c r="T86" s="67">
        <f t="shared" si="21"/>
        <v>2705100</v>
      </c>
      <c r="U86" s="68">
        <f t="shared" si="21"/>
        <v>-2669200</v>
      </c>
      <c r="V86" s="67">
        <f t="shared" si="21"/>
        <v>2781600</v>
      </c>
      <c r="W86" s="68">
        <f t="shared" si="21"/>
        <v>697900</v>
      </c>
      <c r="X86" s="67">
        <f t="shared" si="21"/>
        <v>715537.72</v>
      </c>
      <c r="Y86" s="67">
        <f t="shared" si="21"/>
        <v>0</v>
      </c>
      <c r="Z86" s="68">
        <f t="shared" si="21"/>
        <v>2314242.5</v>
      </c>
      <c r="AA86" s="67">
        <f t="shared" si="21"/>
        <v>1598704.78</v>
      </c>
      <c r="AB86" s="68">
        <f t="shared" si="21"/>
        <v>308284.77</v>
      </c>
      <c r="AC86" s="69">
        <f t="shared" si="21"/>
        <v>1520912.99</v>
      </c>
      <c r="AD86" s="63"/>
    </row>
    <row r="87" spans="1:30">
      <c r="A87" s="14" t="s">
        <v>237</v>
      </c>
      <c r="B87" s="4" t="s">
        <v>238</v>
      </c>
      <c r="C87" s="4" t="s">
        <v>239</v>
      </c>
      <c r="D87" s="4" t="s">
        <v>3</v>
      </c>
      <c r="E87" s="4" t="s">
        <v>4</v>
      </c>
      <c r="F87" s="16" t="str">
        <f t="shared" si="14"/>
        <v>Jahresansätze, geringwertige Wirtschafts- güter</v>
      </c>
      <c r="G87" s="4" t="s">
        <v>5</v>
      </c>
      <c r="H87" s="4" t="s">
        <v>6</v>
      </c>
      <c r="I87" s="4" t="s">
        <v>7</v>
      </c>
      <c r="J87" s="4" t="s">
        <v>240</v>
      </c>
      <c r="K87" s="14" t="s">
        <v>9</v>
      </c>
      <c r="L87" s="5" t="s">
        <v>10</v>
      </c>
      <c r="M87" s="5" t="s">
        <v>11</v>
      </c>
      <c r="N87" s="5" t="s">
        <v>241</v>
      </c>
      <c r="O87" s="5" t="s">
        <v>242</v>
      </c>
      <c r="P87" s="6">
        <v>1800</v>
      </c>
      <c r="Q87" s="17"/>
      <c r="R87" s="19">
        <v>0</v>
      </c>
      <c r="S87" s="7">
        <v>0</v>
      </c>
      <c r="T87" s="7">
        <v>300</v>
      </c>
      <c r="U87" s="8">
        <f t="shared" si="18"/>
        <v>-300</v>
      </c>
      <c r="V87" s="6">
        <v>1500</v>
      </c>
      <c r="W87" s="17"/>
      <c r="X87" s="7">
        <v>0</v>
      </c>
      <c r="Y87" s="7">
        <v>0</v>
      </c>
      <c r="Z87" s="8">
        <f t="shared" si="19"/>
        <v>256.39999999999998</v>
      </c>
      <c r="AA87" s="7">
        <v>256.39999999999998</v>
      </c>
      <c r="AB87" s="8"/>
      <c r="AC87" s="20">
        <f t="shared" si="20"/>
        <v>0</v>
      </c>
      <c r="AD87" s="8"/>
    </row>
    <row r="88" spans="1:30" ht="15" customHeight="1">
      <c r="A88" s="14" t="s">
        <v>243</v>
      </c>
      <c r="B88" s="4" t="s">
        <v>238</v>
      </c>
      <c r="C88" s="4" t="s">
        <v>244</v>
      </c>
      <c r="D88" s="4" t="s">
        <v>65</v>
      </c>
      <c r="E88" s="4" t="s">
        <v>4</v>
      </c>
      <c r="F88" s="16" t="str">
        <f t="shared" si="14"/>
        <v xml:space="preserve">Jahresansätze, Zuw. vom Land </v>
      </c>
      <c r="G88" s="4" t="s">
        <v>5</v>
      </c>
      <c r="H88" s="4" t="s">
        <v>1542</v>
      </c>
      <c r="I88" s="4" t="s">
        <v>9</v>
      </c>
      <c r="J88" s="4" t="s">
        <v>66</v>
      </c>
      <c r="K88" s="14" t="s">
        <v>9</v>
      </c>
      <c r="L88" s="5" t="s">
        <v>9</v>
      </c>
      <c r="M88" s="5" t="s">
        <v>68</v>
      </c>
      <c r="N88" s="5" t="s">
        <v>241</v>
      </c>
      <c r="O88" s="5" t="s">
        <v>242</v>
      </c>
      <c r="P88" s="7"/>
      <c r="Q88" s="17">
        <v>9900</v>
      </c>
      <c r="R88" s="20"/>
      <c r="S88" s="7">
        <v>0</v>
      </c>
      <c r="T88" s="7">
        <v>0</v>
      </c>
      <c r="U88" s="8">
        <f>-S88-T88</f>
        <v>0</v>
      </c>
      <c r="V88" s="7"/>
      <c r="W88" s="17">
        <v>9900</v>
      </c>
      <c r="X88" s="7">
        <v>0</v>
      </c>
      <c r="Y88" s="7">
        <v>0</v>
      </c>
      <c r="Z88" s="8"/>
      <c r="AA88" s="7"/>
      <c r="AB88" s="8">
        <v>21149.58</v>
      </c>
      <c r="AC88" s="20"/>
      <c r="AD88" s="8"/>
    </row>
    <row r="89" spans="1:30">
      <c r="A89" s="14" t="s">
        <v>245</v>
      </c>
      <c r="B89" s="4" t="s">
        <v>238</v>
      </c>
      <c r="C89" s="4" t="s">
        <v>244</v>
      </c>
      <c r="D89" s="4" t="s">
        <v>3</v>
      </c>
      <c r="E89" s="4" t="s">
        <v>4</v>
      </c>
      <c r="F89" s="16" t="str">
        <f t="shared" si="14"/>
        <v>Jahresansätze, Erwerb beweglicher Sachen des Anlagevermögens</v>
      </c>
      <c r="G89" s="4" t="s">
        <v>5</v>
      </c>
      <c r="H89" s="4" t="s">
        <v>226</v>
      </c>
      <c r="I89" s="4" t="s">
        <v>106</v>
      </c>
      <c r="J89" s="4" t="s">
        <v>240</v>
      </c>
      <c r="K89" s="14" t="s">
        <v>246</v>
      </c>
      <c r="L89" s="5" t="s">
        <v>17</v>
      </c>
      <c r="M89" s="5" t="s">
        <v>11</v>
      </c>
      <c r="N89" s="5" t="s">
        <v>241</v>
      </c>
      <c r="O89" s="5" t="s">
        <v>242</v>
      </c>
      <c r="P89" s="6">
        <v>26600</v>
      </c>
      <c r="Q89" s="17"/>
      <c r="R89" s="19">
        <v>12100</v>
      </c>
      <c r="S89" s="7">
        <v>0</v>
      </c>
      <c r="T89" s="7">
        <v>26600</v>
      </c>
      <c r="U89" s="8">
        <f t="shared" ref="U89:U94" si="22">S89-T89</f>
        <v>-26600</v>
      </c>
      <c r="V89" s="6">
        <v>12100</v>
      </c>
      <c r="W89" s="17"/>
      <c r="X89" s="7">
        <v>0</v>
      </c>
      <c r="Y89" s="7">
        <v>0</v>
      </c>
      <c r="Z89" s="8">
        <f t="shared" ref="Z89:Z94" si="23">X89+Y89+AA89</f>
        <v>12076.95</v>
      </c>
      <c r="AA89" s="7">
        <v>12076.95</v>
      </c>
      <c r="AB89" s="8"/>
      <c r="AC89" s="20">
        <f t="shared" ref="AC89:AC94" si="24">IF(AA89-R89&gt;R89,R89,AA89)</f>
        <v>12076.95</v>
      </c>
      <c r="AD89" s="8"/>
    </row>
    <row r="90" spans="1:30">
      <c r="A90" s="14" t="s">
        <v>247</v>
      </c>
      <c r="B90" s="4" t="s">
        <v>238</v>
      </c>
      <c r="C90" s="4" t="s">
        <v>244</v>
      </c>
      <c r="D90" s="4" t="s">
        <v>3</v>
      </c>
      <c r="E90" s="4" t="s">
        <v>4</v>
      </c>
      <c r="F90" s="16" t="str">
        <f t="shared" si="14"/>
        <v>Jahresansätze, geringwertige Wirtschafts- güter</v>
      </c>
      <c r="G90" s="4" t="s">
        <v>5</v>
      </c>
      <c r="H90" s="4" t="s">
        <v>6</v>
      </c>
      <c r="I90" s="4" t="s">
        <v>7</v>
      </c>
      <c r="J90" s="4" t="s">
        <v>240</v>
      </c>
      <c r="K90" s="14" t="s">
        <v>9</v>
      </c>
      <c r="L90" s="5" t="s">
        <v>10</v>
      </c>
      <c r="M90" s="5" t="s">
        <v>11</v>
      </c>
      <c r="N90" s="5" t="s">
        <v>241</v>
      </c>
      <c r="O90" s="5" t="s">
        <v>242</v>
      </c>
      <c r="P90" s="6">
        <v>7300</v>
      </c>
      <c r="Q90" s="17"/>
      <c r="R90" s="19">
        <v>3400</v>
      </c>
      <c r="S90" s="7">
        <v>0</v>
      </c>
      <c r="T90" s="7">
        <v>5700</v>
      </c>
      <c r="U90" s="8">
        <f t="shared" si="22"/>
        <v>-5700</v>
      </c>
      <c r="V90" s="6">
        <v>5000</v>
      </c>
      <c r="W90" s="17"/>
      <c r="X90" s="7">
        <v>1587.07</v>
      </c>
      <c r="Y90" s="7">
        <v>0</v>
      </c>
      <c r="Z90" s="8">
        <f t="shared" si="23"/>
        <v>4959.53</v>
      </c>
      <c r="AA90" s="7">
        <v>3372.46</v>
      </c>
      <c r="AB90" s="8"/>
      <c r="AC90" s="20">
        <f t="shared" si="24"/>
        <v>3372.46</v>
      </c>
      <c r="AD90" s="8"/>
    </row>
    <row r="91" spans="1:30">
      <c r="A91" s="14" t="s">
        <v>248</v>
      </c>
      <c r="B91" s="4" t="s">
        <v>238</v>
      </c>
      <c r="C91" s="4" t="s">
        <v>244</v>
      </c>
      <c r="D91" s="4" t="s">
        <v>179</v>
      </c>
      <c r="E91" s="4" t="s">
        <v>4</v>
      </c>
      <c r="F91" s="16" t="str">
        <f t="shared" si="14"/>
        <v>Jahresansätze, Lehr-, Lern- und Unterrichtsmittel</v>
      </c>
      <c r="G91" s="4" t="s">
        <v>5</v>
      </c>
      <c r="H91" s="4" t="s">
        <v>180</v>
      </c>
      <c r="I91" s="4" t="s">
        <v>181</v>
      </c>
      <c r="J91" s="4" t="s">
        <v>240</v>
      </c>
      <c r="K91" s="14" t="s">
        <v>246</v>
      </c>
      <c r="L91" s="5" t="s">
        <v>17</v>
      </c>
      <c r="M91" s="5" t="s">
        <v>11</v>
      </c>
      <c r="N91" s="5" t="s">
        <v>241</v>
      </c>
      <c r="O91" s="5" t="s">
        <v>242</v>
      </c>
      <c r="P91" s="6">
        <v>13500</v>
      </c>
      <c r="Q91" s="17"/>
      <c r="R91" s="19">
        <v>19300</v>
      </c>
      <c r="S91" s="7">
        <v>0</v>
      </c>
      <c r="T91" s="7">
        <v>200</v>
      </c>
      <c r="U91" s="8">
        <f t="shared" si="22"/>
        <v>-200</v>
      </c>
      <c r="V91" s="6">
        <v>32600</v>
      </c>
      <c r="W91" s="17"/>
      <c r="X91" s="7">
        <v>547.4</v>
      </c>
      <c r="Y91" s="7">
        <v>0</v>
      </c>
      <c r="Z91" s="8">
        <f t="shared" si="23"/>
        <v>32081.940000000002</v>
      </c>
      <c r="AA91" s="7">
        <v>31534.54</v>
      </c>
      <c r="AB91" s="8"/>
      <c r="AC91" s="20">
        <f t="shared" si="24"/>
        <v>31534.54</v>
      </c>
      <c r="AD91" s="8"/>
    </row>
    <row r="92" spans="1:30">
      <c r="A92" s="14" t="s">
        <v>249</v>
      </c>
      <c r="B92" s="4" t="s">
        <v>238</v>
      </c>
      <c r="C92" s="4" t="s">
        <v>244</v>
      </c>
      <c r="D92" s="4" t="s">
        <v>183</v>
      </c>
      <c r="E92" s="4" t="s">
        <v>4</v>
      </c>
      <c r="F92" s="16" t="str">
        <f t="shared" si="14"/>
        <v xml:space="preserve">Jahresansätze, Sport- und Spielgeräte </v>
      </c>
      <c r="G92" s="4" t="s">
        <v>5</v>
      </c>
      <c r="H92" s="4" t="s">
        <v>184</v>
      </c>
      <c r="I92" s="4" t="s">
        <v>9</v>
      </c>
      <c r="J92" s="4" t="s">
        <v>240</v>
      </c>
      <c r="K92" s="14" t="s">
        <v>246</v>
      </c>
      <c r="L92" s="5" t="s">
        <v>17</v>
      </c>
      <c r="M92" s="5" t="s">
        <v>11</v>
      </c>
      <c r="N92" s="5" t="s">
        <v>241</v>
      </c>
      <c r="O92" s="5" t="s">
        <v>242</v>
      </c>
      <c r="P92" s="6">
        <v>25100</v>
      </c>
      <c r="Q92" s="17"/>
      <c r="R92" s="19">
        <v>0</v>
      </c>
      <c r="S92" s="7">
        <v>-1000</v>
      </c>
      <c r="T92" s="7">
        <v>24100</v>
      </c>
      <c r="U92" s="8">
        <f t="shared" si="22"/>
        <v>-25100</v>
      </c>
      <c r="V92" s="6">
        <v>0</v>
      </c>
      <c r="W92" s="17"/>
      <c r="X92" s="7">
        <v>0</v>
      </c>
      <c r="Y92" s="7">
        <v>0</v>
      </c>
      <c r="Z92" s="8">
        <f t="shared" si="23"/>
        <v>0</v>
      </c>
      <c r="AA92" s="7">
        <v>0</v>
      </c>
      <c r="AB92" s="8"/>
      <c r="AC92" s="20">
        <f t="shared" si="24"/>
        <v>0</v>
      </c>
      <c r="AD92" s="8"/>
    </row>
    <row r="93" spans="1:30">
      <c r="A93" s="14" t="s">
        <v>250</v>
      </c>
      <c r="B93" s="4" t="s">
        <v>238</v>
      </c>
      <c r="C93" s="4" t="s">
        <v>244</v>
      </c>
      <c r="D93" s="4" t="s">
        <v>197</v>
      </c>
      <c r="E93" s="4" t="s">
        <v>163</v>
      </c>
      <c r="F93" s="16" t="str">
        <f t="shared" si="14"/>
        <v>Grundschule Frohe Zukunft, Invest.-zuschuss an ZGM - Planung</v>
      </c>
      <c r="G93" s="4" t="s">
        <v>251</v>
      </c>
      <c r="H93" s="4" t="s">
        <v>129</v>
      </c>
      <c r="I93" s="4" t="s">
        <v>212</v>
      </c>
      <c r="J93" s="4" t="s">
        <v>240</v>
      </c>
      <c r="K93" s="14" t="s">
        <v>9</v>
      </c>
      <c r="L93" s="5" t="s">
        <v>252</v>
      </c>
      <c r="M93" s="5" t="s">
        <v>253</v>
      </c>
      <c r="N93" s="5" t="s">
        <v>241</v>
      </c>
      <c r="O93" s="5" t="s">
        <v>242</v>
      </c>
      <c r="P93" s="6">
        <v>0</v>
      </c>
      <c r="Q93" s="17"/>
      <c r="R93" s="19">
        <v>17600</v>
      </c>
      <c r="S93" s="7">
        <v>0</v>
      </c>
      <c r="T93" s="7">
        <v>0</v>
      </c>
      <c r="U93" s="8">
        <f t="shared" si="22"/>
        <v>0</v>
      </c>
      <c r="V93" s="6">
        <v>17600</v>
      </c>
      <c r="W93" s="17"/>
      <c r="X93" s="7">
        <v>17694.63</v>
      </c>
      <c r="Y93" s="7">
        <v>0</v>
      </c>
      <c r="Z93" s="8">
        <f t="shared" si="23"/>
        <v>17694.63</v>
      </c>
      <c r="AA93" s="7">
        <v>0</v>
      </c>
      <c r="AB93" s="8"/>
      <c r="AC93" s="20">
        <f t="shared" si="24"/>
        <v>0</v>
      </c>
      <c r="AD93" s="8"/>
    </row>
    <row r="94" spans="1:30">
      <c r="A94" s="14" t="s">
        <v>254</v>
      </c>
      <c r="B94" s="4" t="s">
        <v>238</v>
      </c>
      <c r="C94" s="4" t="s">
        <v>244</v>
      </c>
      <c r="D94" s="4" t="s">
        <v>255</v>
      </c>
      <c r="E94" s="4" t="s">
        <v>256</v>
      </c>
      <c r="F94" s="16" t="str">
        <f t="shared" si="14"/>
        <v>Grundschule "Am Heiderand", Investitionszuschuss an private Unternehmen</v>
      </c>
      <c r="G94" s="4" t="s">
        <v>257</v>
      </c>
      <c r="H94" s="4" t="s">
        <v>258</v>
      </c>
      <c r="I94" s="4" t="s">
        <v>259</v>
      </c>
      <c r="J94" s="4" t="s">
        <v>240</v>
      </c>
      <c r="K94" s="14" t="s">
        <v>9</v>
      </c>
      <c r="L94" s="5" t="s">
        <v>252</v>
      </c>
      <c r="M94" s="5" t="s">
        <v>260</v>
      </c>
      <c r="N94" s="5" t="s">
        <v>241</v>
      </c>
      <c r="O94" s="5" t="s">
        <v>242</v>
      </c>
      <c r="P94" s="6">
        <v>110000</v>
      </c>
      <c r="Q94" s="17"/>
      <c r="R94" s="19">
        <v>0</v>
      </c>
      <c r="S94" s="7">
        <v>0</v>
      </c>
      <c r="T94" s="7">
        <v>0</v>
      </c>
      <c r="U94" s="8">
        <f t="shared" si="22"/>
        <v>0</v>
      </c>
      <c r="V94" s="6">
        <v>110000</v>
      </c>
      <c r="W94" s="17"/>
      <c r="X94" s="7">
        <v>21629.99</v>
      </c>
      <c r="Y94" s="7">
        <v>0</v>
      </c>
      <c r="Z94" s="8">
        <f t="shared" si="23"/>
        <v>36225</v>
      </c>
      <c r="AA94" s="7">
        <v>14595.01</v>
      </c>
      <c r="AB94" s="8"/>
      <c r="AC94" s="20">
        <f t="shared" si="24"/>
        <v>0</v>
      </c>
      <c r="AD94" s="8"/>
    </row>
    <row r="95" spans="1:30" ht="15" customHeight="1">
      <c r="A95" s="14" t="s">
        <v>261</v>
      </c>
      <c r="B95" s="4" t="s">
        <v>238</v>
      </c>
      <c r="C95" s="4" t="s">
        <v>244</v>
      </c>
      <c r="D95" s="4" t="s">
        <v>65</v>
      </c>
      <c r="E95" s="4" t="s">
        <v>262</v>
      </c>
      <c r="F95" s="16" t="str">
        <f t="shared" si="14"/>
        <v>Grundschule Büschdorf, Ausbau Hort und Turnhalle, Zuweisungen vom Land - Einnahmen KP II</v>
      </c>
      <c r="G95" s="4" t="s">
        <v>263</v>
      </c>
      <c r="H95" s="4" t="s">
        <v>207</v>
      </c>
      <c r="I95" s="4" t="s">
        <v>208</v>
      </c>
      <c r="J95" s="4" t="s">
        <v>66</v>
      </c>
      <c r="K95" s="14" t="s">
        <v>9</v>
      </c>
      <c r="L95" s="5" t="s">
        <v>9</v>
      </c>
      <c r="M95" s="5" t="s">
        <v>131</v>
      </c>
      <c r="N95" s="5" t="s">
        <v>241</v>
      </c>
      <c r="O95" s="5" t="s">
        <v>242</v>
      </c>
      <c r="P95" s="7"/>
      <c r="Q95" s="17">
        <v>317000</v>
      </c>
      <c r="R95" s="20"/>
      <c r="S95" s="7">
        <v>0</v>
      </c>
      <c r="T95" s="7">
        <v>0</v>
      </c>
      <c r="U95" s="8">
        <f>-S95-T95</f>
        <v>0</v>
      </c>
      <c r="V95" s="7"/>
      <c r="W95" s="17">
        <v>317000</v>
      </c>
      <c r="X95" s="7">
        <v>0</v>
      </c>
      <c r="Y95" s="7">
        <v>0</v>
      </c>
      <c r="Z95" s="8"/>
      <c r="AA95" s="7"/>
      <c r="AB95" s="8">
        <v>0</v>
      </c>
      <c r="AC95" s="20"/>
      <c r="AD95" s="8"/>
    </row>
    <row r="96" spans="1:30">
      <c r="A96" s="14" t="s">
        <v>264</v>
      </c>
      <c r="B96" s="4" t="s">
        <v>238</v>
      </c>
      <c r="C96" s="4" t="s">
        <v>244</v>
      </c>
      <c r="D96" s="4" t="s">
        <v>126</v>
      </c>
      <c r="E96" s="4" t="s">
        <v>262</v>
      </c>
      <c r="F96" s="16" t="str">
        <f t="shared" si="14"/>
        <v>Grundschule Büschdorf, Ausbau Hort und Turnhalle, Invest.-zuschuss an ZGM - Bauleistungen</v>
      </c>
      <c r="G96" s="4" t="s">
        <v>263</v>
      </c>
      <c r="H96" s="4" t="s">
        <v>129</v>
      </c>
      <c r="I96" s="4" t="s">
        <v>130</v>
      </c>
      <c r="J96" s="4" t="s">
        <v>240</v>
      </c>
      <c r="K96" s="14" t="s">
        <v>265</v>
      </c>
      <c r="L96" s="5" t="s">
        <v>9</v>
      </c>
      <c r="M96" s="5" t="s">
        <v>210</v>
      </c>
      <c r="N96" s="5" t="s">
        <v>241</v>
      </c>
      <c r="O96" s="5" t="s">
        <v>242</v>
      </c>
      <c r="P96" s="6">
        <v>317000</v>
      </c>
      <c r="Q96" s="17"/>
      <c r="R96" s="19">
        <v>502100</v>
      </c>
      <c r="S96" s="7">
        <v>0</v>
      </c>
      <c r="T96" s="7">
        <v>0</v>
      </c>
      <c r="U96" s="8">
        <f>S96-T96</f>
        <v>0</v>
      </c>
      <c r="V96" s="6">
        <v>819100</v>
      </c>
      <c r="W96" s="17"/>
      <c r="X96" s="7">
        <v>94070.06</v>
      </c>
      <c r="Y96" s="7">
        <v>49194.96</v>
      </c>
      <c r="Z96" s="8">
        <f>X96+Y96+AA96</f>
        <v>502122.99</v>
      </c>
      <c r="AA96" s="7">
        <v>358857.97</v>
      </c>
      <c r="AB96" s="8"/>
      <c r="AC96" s="20">
        <f>IF(AA96-R96&gt;R96,R96,AA96)</f>
        <v>358857.97</v>
      </c>
      <c r="AD96" s="8"/>
    </row>
    <row r="97" spans="1:30">
      <c r="A97" s="14" t="s">
        <v>266</v>
      </c>
      <c r="B97" s="4" t="s">
        <v>238</v>
      </c>
      <c r="C97" s="4" t="s">
        <v>244</v>
      </c>
      <c r="D97" s="4" t="s">
        <v>197</v>
      </c>
      <c r="E97" s="4" t="s">
        <v>262</v>
      </c>
      <c r="F97" s="16" t="str">
        <f t="shared" si="14"/>
        <v>Grundschule Büschdorf, Ausbau Hort und Turnhalle, Invest.-zuschuss an ZGM - Planung</v>
      </c>
      <c r="G97" s="4" t="s">
        <v>263</v>
      </c>
      <c r="H97" s="4" t="s">
        <v>129</v>
      </c>
      <c r="I97" s="4" t="s">
        <v>212</v>
      </c>
      <c r="J97" s="4" t="s">
        <v>240</v>
      </c>
      <c r="K97" s="14" t="s">
        <v>265</v>
      </c>
      <c r="L97" s="5" t="s">
        <v>9</v>
      </c>
      <c r="M97" s="5" t="s">
        <v>210</v>
      </c>
      <c r="N97" s="5" t="s">
        <v>241</v>
      </c>
      <c r="O97" s="5" t="s">
        <v>242</v>
      </c>
      <c r="P97" s="6">
        <v>0</v>
      </c>
      <c r="Q97" s="17"/>
      <c r="R97" s="19">
        <v>39700</v>
      </c>
      <c r="S97" s="7">
        <v>0</v>
      </c>
      <c r="T97" s="7">
        <v>0</v>
      </c>
      <c r="U97" s="8">
        <f>S97-T97</f>
        <v>0</v>
      </c>
      <c r="V97" s="6">
        <v>39700</v>
      </c>
      <c r="W97" s="17"/>
      <c r="X97" s="7">
        <v>5191.05</v>
      </c>
      <c r="Y97" s="7">
        <v>6728.94</v>
      </c>
      <c r="Z97" s="8">
        <f>X97+Y97+AA97</f>
        <v>39762.159999999996</v>
      </c>
      <c r="AA97" s="7">
        <v>27842.17</v>
      </c>
      <c r="AB97" s="8"/>
      <c r="AC97" s="20">
        <f>IF(AA97-R97&gt;R97,R97,AA97)</f>
        <v>27842.17</v>
      </c>
      <c r="AD97" s="8"/>
    </row>
    <row r="98" spans="1:30" ht="15" customHeight="1">
      <c r="A98" s="14" t="s">
        <v>267</v>
      </c>
      <c r="B98" s="4" t="s">
        <v>238</v>
      </c>
      <c r="C98" s="4" t="s">
        <v>244</v>
      </c>
      <c r="D98" s="4" t="s">
        <v>65</v>
      </c>
      <c r="E98" s="4" t="s">
        <v>268</v>
      </c>
      <c r="F98" s="16" t="str">
        <f t="shared" si="14"/>
        <v>GS Kröllwitz, Komplexsanierung - KP II, Zuweisungen vom Land - Einnahmen KP II</v>
      </c>
      <c r="G98" s="4" t="s">
        <v>269</v>
      </c>
      <c r="H98" s="4" t="s">
        <v>207</v>
      </c>
      <c r="I98" s="4" t="s">
        <v>208</v>
      </c>
      <c r="J98" s="4" t="s">
        <v>66</v>
      </c>
      <c r="K98" s="14" t="s">
        <v>9</v>
      </c>
      <c r="L98" s="5" t="s">
        <v>9</v>
      </c>
      <c r="M98" s="5" t="s">
        <v>131</v>
      </c>
      <c r="N98" s="5" t="s">
        <v>241</v>
      </c>
      <c r="O98" s="5" t="s">
        <v>242</v>
      </c>
      <c r="P98" s="7"/>
      <c r="Q98" s="17">
        <v>2004200</v>
      </c>
      <c r="R98" s="20"/>
      <c r="S98" s="7">
        <v>0</v>
      </c>
      <c r="T98" s="7">
        <v>0</v>
      </c>
      <c r="U98" s="8">
        <f>-S98-T98</f>
        <v>0</v>
      </c>
      <c r="V98" s="7"/>
      <c r="W98" s="17">
        <v>2004200</v>
      </c>
      <c r="X98" s="7">
        <v>0</v>
      </c>
      <c r="Y98" s="7">
        <v>0</v>
      </c>
      <c r="Z98" s="8"/>
      <c r="AA98" s="7"/>
      <c r="AB98" s="8">
        <v>1503317.3</v>
      </c>
      <c r="AC98" s="20"/>
      <c r="AD98" s="8"/>
    </row>
    <row r="99" spans="1:30">
      <c r="A99" s="14" t="s">
        <v>270</v>
      </c>
      <c r="B99" s="4" t="s">
        <v>238</v>
      </c>
      <c r="C99" s="4" t="s">
        <v>244</v>
      </c>
      <c r="D99" s="4" t="s">
        <v>3</v>
      </c>
      <c r="E99" s="4" t="s">
        <v>268</v>
      </c>
      <c r="F99" s="16" t="str">
        <f t="shared" si="14"/>
        <v>GS Kröllwitz, Komplexsanierung - KP II, Erwerb von bewegl. Sachen des Anlagevermögens</v>
      </c>
      <c r="G99" s="4" t="s">
        <v>269</v>
      </c>
      <c r="H99" s="4" t="s">
        <v>271</v>
      </c>
      <c r="I99" s="4" t="s">
        <v>106</v>
      </c>
      <c r="J99" s="4" t="s">
        <v>240</v>
      </c>
      <c r="K99" s="14" t="s">
        <v>9</v>
      </c>
      <c r="L99" s="5" t="s">
        <v>9</v>
      </c>
      <c r="M99" s="5" t="s">
        <v>9</v>
      </c>
      <c r="N99" s="5" t="s">
        <v>241</v>
      </c>
      <c r="O99" s="5" t="s">
        <v>242</v>
      </c>
      <c r="P99" s="6">
        <v>60000</v>
      </c>
      <c r="Q99" s="17"/>
      <c r="R99" s="19">
        <v>0</v>
      </c>
      <c r="S99" s="7">
        <v>0</v>
      </c>
      <c r="T99" s="7">
        <v>0</v>
      </c>
      <c r="U99" s="8">
        <f>S99-T99</f>
        <v>0</v>
      </c>
      <c r="V99" s="6">
        <v>60000</v>
      </c>
      <c r="W99" s="17"/>
      <c r="X99" s="7">
        <v>12489.05</v>
      </c>
      <c r="Y99" s="7">
        <v>0</v>
      </c>
      <c r="Z99" s="8">
        <f>X99+Y99+AA99</f>
        <v>12489.05</v>
      </c>
      <c r="AA99" s="7">
        <v>0</v>
      </c>
      <c r="AB99" s="8"/>
      <c r="AC99" s="20">
        <f>IF(AA99-R99&gt;R99,R99,AA99)</f>
        <v>0</v>
      </c>
      <c r="AD99" s="8"/>
    </row>
    <row r="100" spans="1:30">
      <c r="A100" s="14" t="s">
        <v>272</v>
      </c>
      <c r="B100" s="4" t="s">
        <v>238</v>
      </c>
      <c r="C100" s="4" t="s">
        <v>244</v>
      </c>
      <c r="D100" s="4" t="s">
        <v>255</v>
      </c>
      <c r="E100" s="4" t="s">
        <v>268</v>
      </c>
      <c r="F100" s="16" t="str">
        <f t="shared" si="14"/>
        <v>GS Kröllwitz, Komplexsanierung - KP II, Investitionszuschuss an private Unternehmen</v>
      </c>
      <c r="G100" s="4" t="s">
        <v>269</v>
      </c>
      <c r="H100" s="4" t="s">
        <v>258</v>
      </c>
      <c r="I100" s="4" t="s">
        <v>259</v>
      </c>
      <c r="J100" s="4" t="s">
        <v>240</v>
      </c>
      <c r="K100" s="14" t="s">
        <v>9</v>
      </c>
      <c r="L100" s="5" t="s">
        <v>252</v>
      </c>
      <c r="M100" s="5" t="s">
        <v>210</v>
      </c>
      <c r="N100" s="5" t="s">
        <v>241</v>
      </c>
      <c r="O100" s="5" t="s">
        <v>242</v>
      </c>
      <c r="P100" s="6">
        <v>2004200</v>
      </c>
      <c r="Q100" s="17"/>
      <c r="R100" s="19">
        <v>0</v>
      </c>
      <c r="S100" s="7">
        <v>0</v>
      </c>
      <c r="T100" s="7">
        <v>0</v>
      </c>
      <c r="U100" s="8">
        <f>S100-T100</f>
        <v>0</v>
      </c>
      <c r="V100" s="6">
        <v>2004200</v>
      </c>
      <c r="W100" s="17"/>
      <c r="X100" s="7">
        <v>458807.71</v>
      </c>
      <c r="Y100" s="7">
        <v>204503.95</v>
      </c>
      <c r="Z100" s="8">
        <f>X100+Y100+AA100</f>
        <v>2004200</v>
      </c>
      <c r="AA100" s="7">
        <v>1340888.3400000001</v>
      </c>
      <c r="AB100" s="8"/>
      <c r="AC100" s="20">
        <f>IF(AA100-R100&gt;R100,R100,AA100)</f>
        <v>0</v>
      </c>
      <c r="AD100" s="8"/>
    </row>
    <row r="101" spans="1:30" ht="15" customHeight="1">
      <c r="A101" s="14" t="s">
        <v>273</v>
      </c>
      <c r="B101" s="4" t="s">
        <v>238</v>
      </c>
      <c r="C101" s="4" t="s">
        <v>244</v>
      </c>
      <c r="D101" s="4" t="s">
        <v>65</v>
      </c>
      <c r="E101" s="4" t="s">
        <v>274</v>
      </c>
      <c r="F101" s="16" t="str">
        <f t="shared" si="14"/>
        <v>Grundschule Diesterweg - KP II, Zuweisungen vom Land - Einnahmen KP II</v>
      </c>
      <c r="G101" s="4" t="s">
        <v>275</v>
      </c>
      <c r="H101" s="4" t="s">
        <v>207</v>
      </c>
      <c r="I101" s="4" t="s">
        <v>208</v>
      </c>
      <c r="J101" s="4" t="s">
        <v>66</v>
      </c>
      <c r="K101" s="14" t="s">
        <v>9</v>
      </c>
      <c r="L101" s="5" t="s">
        <v>9</v>
      </c>
      <c r="M101" s="5" t="s">
        <v>131</v>
      </c>
      <c r="N101" s="5" t="s">
        <v>241</v>
      </c>
      <c r="O101" s="5" t="s">
        <v>242</v>
      </c>
      <c r="P101" s="7"/>
      <c r="Q101" s="17">
        <v>2104200</v>
      </c>
      <c r="R101" s="20"/>
      <c r="S101" s="7">
        <v>0</v>
      </c>
      <c r="T101" s="7">
        <v>0</v>
      </c>
      <c r="U101" s="8">
        <f>-S101-T101</f>
        <v>0</v>
      </c>
      <c r="V101" s="7"/>
      <c r="W101" s="17">
        <v>2104200</v>
      </c>
      <c r="X101" s="7">
        <v>0</v>
      </c>
      <c r="Y101" s="7">
        <v>0</v>
      </c>
      <c r="Z101" s="8"/>
      <c r="AA101" s="7"/>
      <c r="AB101" s="8">
        <v>1538610.65</v>
      </c>
      <c r="AC101" s="20"/>
      <c r="AD101" s="8"/>
    </row>
    <row r="102" spans="1:30">
      <c r="A102" s="14" t="s">
        <v>276</v>
      </c>
      <c r="B102" s="4" t="s">
        <v>238</v>
      </c>
      <c r="C102" s="4" t="s">
        <v>244</v>
      </c>
      <c r="D102" s="4" t="s">
        <v>3</v>
      </c>
      <c r="E102" s="4" t="s">
        <v>274</v>
      </c>
      <c r="F102" s="16" t="str">
        <f t="shared" si="14"/>
        <v>Grundschule Diesterweg - KP II, Erwerb von bewegl. Sachen des Anlagevermögens</v>
      </c>
      <c r="G102" s="4" t="s">
        <v>275</v>
      </c>
      <c r="H102" s="4" t="s">
        <v>271</v>
      </c>
      <c r="I102" s="4" t="s">
        <v>106</v>
      </c>
      <c r="J102" s="4" t="s">
        <v>240</v>
      </c>
      <c r="K102" s="14" t="s">
        <v>9</v>
      </c>
      <c r="L102" s="5" t="s">
        <v>9</v>
      </c>
      <c r="M102" s="5" t="s">
        <v>9</v>
      </c>
      <c r="N102" s="5" t="s">
        <v>241</v>
      </c>
      <c r="O102" s="5" t="s">
        <v>242</v>
      </c>
      <c r="P102" s="6">
        <v>60000</v>
      </c>
      <c r="Q102" s="17"/>
      <c r="R102" s="19">
        <v>0</v>
      </c>
      <c r="S102" s="7">
        <v>0</v>
      </c>
      <c r="T102" s="7">
        <v>60000</v>
      </c>
      <c r="U102" s="8">
        <f t="shared" ref="U102:U112" si="25">S102-T102</f>
        <v>-60000</v>
      </c>
      <c r="V102" s="6">
        <v>0</v>
      </c>
      <c r="W102" s="17"/>
      <c r="X102" s="7">
        <v>0</v>
      </c>
      <c r="Y102" s="7">
        <v>0</v>
      </c>
      <c r="Z102" s="8">
        <f t="shared" ref="Z102:Z112" si="26">X102+Y102+AA102</f>
        <v>0</v>
      </c>
      <c r="AA102" s="7">
        <v>0</v>
      </c>
      <c r="AB102" s="8"/>
      <c r="AC102" s="20">
        <f t="shared" ref="AC102:AC112" si="27">IF(AA102-R102&gt;R102,R102,AA102)</f>
        <v>0</v>
      </c>
      <c r="AD102" s="8"/>
    </row>
    <row r="103" spans="1:30">
      <c r="A103" s="14" t="s">
        <v>277</v>
      </c>
      <c r="B103" s="4" t="s">
        <v>238</v>
      </c>
      <c r="C103" s="4" t="s">
        <v>244</v>
      </c>
      <c r="D103" s="4" t="s">
        <v>255</v>
      </c>
      <c r="E103" s="4" t="s">
        <v>274</v>
      </c>
      <c r="F103" s="16" t="str">
        <f t="shared" si="14"/>
        <v>Grundschule Diesterweg - KP II, Investitionszuschuss an private Unternehmen</v>
      </c>
      <c r="G103" s="4" t="s">
        <v>275</v>
      </c>
      <c r="H103" s="4" t="s">
        <v>258</v>
      </c>
      <c r="I103" s="4" t="s">
        <v>259</v>
      </c>
      <c r="J103" s="4" t="s">
        <v>240</v>
      </c>
      <c r="K103" s="14" t="s">
        <v>9</v>
      </c>
      <c r="L103" s="5" t="s">
        <v>252</v>
      </c>
      <c r="M103" s="5" t="s">
        <v>210</v>
      </c>
      <c r="N103" s="5" t="s">
        <v>241</v>
      </c>
      <c r="O103" s="5" t="s">
        <v>242</v>
      </c>
      <c r="P103" s="6">
        <v>2104200</v>
      </c>
      <c r="Q103" s="17"/>
      <c r="R103" s="19">
        <v>0</v>
      </c>
      <c r="S103" s="7">
        <v>0</v>
      </c>
      <c r="T103" s="7">
        <v>0</v>
      </c>
      <c r="U103" s="8">
        <f t="shared" si="25"/>
        <v>0</v>
      </c>
      <c r="V103" s="6">
        <v>2104200</v>
      </c>
      <c r="W103" s="17"/>
      <c r="X103" s="7">
        <v>397884.94</v>
      </c>
      <c r="Y103" s="7">
        <v>263007.77</v>
      </c>
      <c r="Z103" s="8">
        <f t="shared" si="26"/>
        <v>2101490.5499999998</v>
      </c>
      <c r="AA103" s="7">
        <v>1440597.84</v>
      </c>
      <c r="AB103" s="8"/>
      <c r="AC103" s="20">
        <f t="shared" si="27"/>
        <v>0</v>
      </c>
      <c r="AD103" s="8"/>
    </row>
    <row r="104" spans="1:30">
      <c r="A104" s="14" t="s">
        <v>278</v>
      </c>
      <c r="B104" s="4" t="s">
        <v>238</v>
      </c>
      <c r="C104" s="4" t="s">
        <v>244</v>
      </c>
      <c r="D104" s="4" t="s">
        <v>126</v>
      </c>
      <c r="E104" s="4" t="s">
        <v>279</v>
      </c>
      <c r="F104" s="16" t="str">
        <f t="shared" si="14"/>
        <v>Grundschule "G. E. Lessing", Brandschutz, Invest.-zuschuss. an ZGM - Bauleistungen</v>
      </c>
      <c r="G104" s="4" t="s">
        <v>280</v>
      </c>
      <c r="H104" s="4" t="s">
        <v>281</v>
      </c>
      <c r="I104" s="4" t="s">
        <v>130</v>
      </c>
      <c r="J104" s="4" t="s">
        <v>240</v>
      </c>
      <c r="K104" s="14" t="s">
        <v>282</v>
      </c>
      <c r="L104" s="5" t="s">
        <v>283</v>
      </c>
      <c r="M104" s="5" t="s">
        <v>253</v>
      </c>
      <c r="N104" s="5" t="s">
        <v>241</v>
      </c>
      <c r="O104" s="5" t="s">
        <v>242</v>
      </c>
      <c r="P104" s="6">
        <v>150000</v>
      </c>
      <c r="Q104" s="17"/>
      <c r="R104" s="19">
        <v>0</v>
      </c>
      <c r="S104" s="7">
        <v>0</v>
      </c>
      <c r="T104" s="7">
        <v>150000</v>
      </c>
      <c r="U104" s="8">
        <f t="shared" si="25"/>
        <v>-150000</v>
      </c>
      <c r="V104" s="6">
        <v>0</v>
      </c>
      <c r="W104" s="17"/>
      <c r="X104" s="7">
        <v>0</v>
      </c>
      <c r="Y104" s="7">
        <v>0</v>
      </c>
      <c r="Z104" s="8">
        <f t="shared" si="26"/>
        <v>0</v>
      </c>
      <c r="AA104" s="7">
        <v>0</v>
      </c>
      <c r="AB104" s="8"/>
      <c r="AC104" s="20">
        <f t="shared" si="27"/>
        <v>0</v>
      </c>
      <c r="AD104" s="8"/>
    </row>
    <row r="105" spans="1:30">
      <c r="A105" s="14" t="s">
        <v>284</v>
      </c>
      <c r="B105" s="4" t="s">
        <v>238</v>
      </c>
      <c r="C105" s="4" t="s">
        <v>244</v>
      </c>
      <c r="D105" s="4" t="s">
        <v>197</v>
      </c>
      <c r="E105" s="4" t="s">
        <v>279</v>
      </c>
      <c r="F105" s="16" t="str">
        <f t="shared" si="14"/>
        <v>Grundschule "G. E. Lessing", Brandschutz, Invest.-zuschuss. an ZGM - Planung</v>
      </c>
      <c r="G105" s="4" t="s">
        <v>280</v>
      </c>
      <c r="H105" s="4" t="s">
        <v>281</v>
      </c>
      <c r="I105" s="4" t="s">
        <v>212</v>
      </c>
      <c r="J105" s="4" t="s">
        <v>240</v>
      </c>
      <c r="K105" s="14" t="s">
        <v>282</v>
      </c>
      <c r="L105" s="5" t="s">
        <v>283</v>
      </c>
      <c r="M105" s="5" t="s">
        <v>253</v>
      </c>
      <c r="N105" s="5" t="s">
        <v>241</v>
      </c>
      <c r="O105" s="5" t="s">
        <v>242</v>
      </c>
      <c r="P105" s="6">
        <v>30000</v>
      </c>
      <c r="Q105" s="17"/>
      <c r="R105" s="19">
        <v>0</v>
      </c>
      <c r="S105" s="7">
        <v>0</v>
      </c>
      <c r="T105" s="7">
        <v>0</v>
      </c>
      <c r="U105" s="8">
        <f t="shared" si="25"/>
        <v>0</v>
      </c>
      <c r="V105" s="6">
        <v>30000</v>
      </c>
      <c r="W105" s="17"/>
      <c r="X105" s="7">
        <v>0</v>
      </c>
      <c r="Y105" s="7">
        <v>0</v>
      </c>
      <c r="Z105" s="8">
        <f t="shared" si="26"/>
        <v>0</v>
      </c>
      <c r="AA105" s="7">
        <v>0</v>
      </c>
      <c r="AB105" s="8"/>
      <c r="AC105" s="20">
        <f t="shared" si="27"/>
        <v>0</v>
      </c>
      <c r="AD105" s="8"/>
    </row>
    <row r="106" spans="1:30">
      <c r="A106" s="14" t="s">
        <v>285</v>
      </c>
      <c r="B106" s="4" t="s">
        <v>238</v>
      </c>
      <c r="C106" s="4" t="s">
        <v>244</v>
      </c>
      <c r="D106" s="4" t="s">
        <v>126</v>
      </c>
      <c r="E106" s="4" t="s">
        <v>286</v>
      </c>
      <c r="F106" s="16" t="str">
        <f t="shared" si="14"/>
        <v>Grundschule "Frohe Zukunft", Brandschutz, Invest.-zuschuss. an ZGM - Bauleistungen</v>
      </c>
      <c r="G106" s="4" t="s">
        <v>287</v>
      </c>
      <c r="H106" s="4" t="s">
        <v>281</v>
      </c>
      <c r="I106" s="4" t="s">
        <v>130</v>
      </c>
      <c r="J106" s="4" t="s">
        <v>240</v>
      </c>
      <c r="K106" s="14" t="s">
        <v>9</v>
      </c>
      <c r="L106" s="5" t="s">
        <v>288</v>
      </c>
      <c r="M106" s="5" t="s">
        <v>253</v>
      </c>
      <c r="N106" s="5" t="s">
        <v>241</v>
      </c>
      <c r="O106" s="5" t="s">
        <v>242</v>
      </c>
      <c r="P106" s="6">
        <v>300000</v>
      </c>
      <c r="Q106" s="17"/>
      <c r="R106" s="19">
        <v>0</v>
      </c>
      <c r="S106" s="7">
        <v>0</v>
      </c>
      <c r="T106" s="7">
        <v>300000</v>
      </c>
      <c r="U106" s="8">
        <f t="shared" si="25"/>
        <v>-300000</v>
      </c>
      <c r="V106" s="6">
        <v>0</v>
      </c>
      <c r="W106" s="17"/>
      <c r="X106" s="7">
        <v>0</v>
      </c>
      <c r="Y106" s="7">
        <v>0</v>
      </c>
      <c r="Z106" s="8">
        <f t="shared" si="26"/>
        <v>0</v>
      </c>
      <c r="AA106" s="7">
        <v>0</v>
      </c>
      <c r="AB106" s="8"/>
      <c r="AC106" s="20">
        <f t="shared" si="27"/>
        <v>0</v>
      </c>
      <c r="AD106" s="8"/>
    </row>
    <row r="107" spans="1:30">
      <c r="A107" s="14" t="s">
        <v>289</v>
      </c>
      <c r="B107" s="4" t="s">
        <v>238</v>
      </c>
      <c r="C107" s="4" t="s">
        <v>244</v>
      </c>
      <c r="D107" s="4" t="s">
        <v>126</v>
      </c>
      <c r="E107" s="4" t="s">
        <v>290</v>
      </c>
      <c r="F107" s="16" t="str">
        <f t="shared" si="14"/>
        <v>Grundschule Südstadt, Brandschutz, Invest.-zuschuss an ZGM - Bauleistungen</v>
      </c>
      <c r="G107" s="4" t="s">
        <v>291</v>
      </c>
      <c r="H107" s="4" t="s">
        <v>129</v>
      </c>
      <c r="I107" s="4" t="s">
        <v>130</v>
      </c>
      <c r="J107" s="4" t="s">
        <v>240</v>
      </c>
      <c r="K107" s="14" t="s">
        <v>292</v>
      </c>
      <c r="L107" s="5" t="s">
        <v>283</v>
      </c>
      <c r="M107" s="5" t="s">
        <v>253</v>
      </c>
      <c r="N107" s="5" t="s">
        <v>241</v>
      </c>
      <c r="O107" s="5" t="s">
        <v>242</v>
      </c>
      <c r="P107" s="6">
        <v>462700</v>
      </c>
      <c r="Q107" s="17"/>
      <c r="R107" s="19">
        <v>0</v>
      </c>
      <c r="S107" s="7">
        <v>0</v>
      </c>
      <c r="T107" s="7">
        <v>462700</v>
      </c>
      <c r="U107" s="8">
        <f t="shared" si="25"/>
        <v>-462700</v>
      </c>
      <c r="V107" s="6">
        <v>0</v>
      </c>
      <c r="W107" s="17"/>
      <c r="X107" s="7">
        <v>0</v>
      </c>
      <c r="Y107" s="7">
        <v>0</v>
      </c>
      <c r="Z107" s="8">
        <f t="shared" si="26"/>
        <v>0</v>
      </c>
      <c r="AA107" s="7">
        <v>0</v>
      </c>
      <c r="AB107" s="8"/>
      <c r="AC107" s="20">
        <f t="shared" si="27"/>
        <v>0</v>
      </c>
      <c r="AD107" s="8"/>
    </row>
    <row r="108" spans="1:30">
      <c r="A108" s="14" t="s">
        <v>293</v>
      </c>
      <c r="B108" s="4" t="s">
        <v>238</v>
      </c>
      <c r="C108" s="4" t="s">
        <v>244</v>
      </c>
      <c r="D108" s="4" t="s">
        <v>197</v>
      </c>
      <c r="E108" s="4" t="s">
        <v>290</v>
      </c>
      <c r="F108" s="16" t="str">
        <f t="shared" si="14"/>
        <v>Grundschule Südstadt, Brandschutz, Invest.-zuschuss. an ZGM - Planung</v>
      </c>
      <c r="G108" s="4" t="s">
        <v>291</v>
      </c>
      <c r="H108" s="4" t="s">
        <v>281</v>
      </c>
      <c r="I108" s="4" t="s">
        <v>212</v>
      </c>
      <c r="J108" s="4" t="s">
        <v>240</v>
      </c>
      <c r="K108" s="14" t="s">
        <v>292</v>
      </c>
      <c r="L108" s="5" t="s">
        <v>283</v>
      </c>
      <c r="M108" s="5" t="s">
        <v>253</v>
      </c>
      <c r="N108" s="5" t="s">
        <v>241</v>
      </c>
      <c r="O108" s="5" t="s">
        <v>242</v>
      </c>
      <c r="P108" s="6">
        <v>120000</v>
      </c>
      <c r="Q108" s="17"/>
      <c r="R108" s="19">
        <v>0</v>
      </c>
      <c r="S108" s="7">
        <v>0</v>
      </c>
      <c r="T108" s="7">
        <v>0</v>
      </c>
      <c r="U108" s="8">
        <f t="shared" si="25"/>
        <v>0</v>
      </c>
      <c r="V108" s="6">
        <v>120000</v>
      </c>
      <c r="W108" s="17"/>
      <c r="X108" s="7">
        <v>0</v>
      </c>
      <c r="Y108" s="7">
        <v>0</v>
      </c>
      <c r="Z108" s="8">
        <f t="shared" si="26"/>
        <v>0</v>
      </c>
      <c r="AA108" s="7">
        <v>0</v>
      </c>
      <c r="AB108" s="8"/>
      <c r="AC108" s="20">
        <f t="shared" si="27"/>
        <v>0</v>
      </c>
      <c r="AD108" s="8"/>
    </row>
    <row r="109" spans="1:30">
      <c r="A109" s="14" t="s">
        <v>294</v>
      </c>
      <c r="B109" s="4" t="s">
        <v>238</v>
      </c>
      <c r="C109" s="4" t="s">
        <v>295</v>
      </c>
      <c r="D109" s="4" t="s">
        <v>3</v>
      </c>
      <c r="E109" s="4" t="s">
        <v>4</v>
      </c>
      <c r="F109" s="16" t="str">
        <f t="shared" si="14"/>
        <v>Grundschulen PPP-Projekte, Erwerb beweglicher Sachen des Anlagevermögens</v>
      </c>
      <c r="G109" s="4" t="s">
        <v>296</v>
      </c>
      <c r="H109" s="4" t="s">
        <v>226</v>
      </c>
      <c r="I109" s="4" t="s">
        <v>106</v>
      </c>
      <c r="J109" s="4" t="s">
        <v>240</v>
      </c>
      <c r="K109" s="14" t="s">
        <v>297</v>
      </c>
      <c r="L109" s="5" t="s">
        <v>17</v>
      </c>
      <c r="M109" s="5" t="s">
        <v>11</v>
      </c>
      <c r="N109" s="5" t="s">
        <v>241</v>
      </c>
      <c r="O109" s="5" t="s">
        <v>242</v>
      </c>
      <c r="P109" s="6">
        <v>57000</v>
      </c>
      <c r="Q109" s="17"/>
      <c r="R109" s="19">
        <v>0</v>
      </c>
      <c r="S109" s="7">
        <v>0</v>
      </c>
      <c r="T109" s="7">
        <v>0</v>
      </c>
      <c r="U109" s="8">
        <f t="shared" si="25"/>
        <v>0</v>
      </c>
      <c r="V109" s="6">
        <v>57000</v>
      </c>
      <c r="W109" s="17"/>
      <c r="X109" s="7">
        <v>21661.82</v>
      </c>
      <c r="Y109" s="7">
        <v>0</v>
      </c>
      <c r="Z109" s="8">
        <f t="shared" si="26"/>
        <v>21661.82</v>
      </c>
      <c r="AA109" s="7">
        <v>0</v>
      </c>
      <c r="AB109" s="8"/>
      <c r="AC109" s="20">
        <f t="shared" si="27"/>
        <v>0</v>
      </c>
      <c r="AD109" s="8"/>
    </row>
    <row r="110" spans="1:30">
      <c r="A110" s="14" t="s">
        <v>298</v>
      </c>
      <c r="B110" s="4" t="s">
        <v>238</v>
      </c>
      <c r="C110" s="4" t="s">
        <v>295</v>
      </c>
      <c r="D110" s="4" t="s">
        <v>3</v>
      </c>
      <c r="E110" s="4" t="s">
        <v>4</v>
      </c>
      <c r="F110" s="16" t="str">
        <f t="shared" si="14"/>
        <v>Grundschulen PPP-Projekte, geringwertige Wirtschafts- güter</v>
      </c>
      <c r="G110" s="4" t="s">
        <v>296</v>
      </c>
      <c r="H110" s="4" t="s">
        <v>6</v>
      </c>
      <c r="I110" s="4" t="s">
        <v>7</v>
      </c>
      <c r="J110" s="4" t="s">
        <v>240</v>
      </c>
      <c r="K110" s="14" t="s">
        <v>9</v>
      </c>
      <c r="L110" s="5" t="s">
        <v>10</v>
      </c>
      <c r="M110" s="5" t="s">
        <v>11</v>
      </c>
      <c r="N110" s="5" t="s">
        <v>241</v>
      </c>
      <c r="O110" s="5" t="s">
        <v>242</v>
      </c>
      <c r="P110" s="6">
        <v>2600</v>
      </c>
      <c r="Q110" s="17"/>
      <c r="R110" s="19">
        <v>0</v>
      </c>
      <c r="S110" s="7">
        <v>0</v>
      </c>
      <c r="T110" s="7">
        <v>2600</v>
      </c>
      <c r="U110" s="8">
        <f t="shared" si="25"/>
        <v>-2600</v>
      </c>
      <c r="V110" s="6">
        <v>0</v>
      </c>
      <c r="W110" s="17"/>
      <c r="X110" s="7">
        <v>0</v>
      </c>
      <c r="Y110" s="7">
        <v>0</v>
      </c>
      <c r="Z110" s="8">
        <f t="shared" si="26"/>
        <v>0</v>
      </c>
      <c r="AA110" s="7">
        <v>0</v>
      </c>
      <c r="AB110" s="8"/>
      <c r="AC110" s="20">
        <f t="shared" si="27"/>
        <v>0</v>
      </c>
      <c r="AD110" s="8"/>
    </row>
    <row r="111" spans="1:30">
      <c r="A111" s="14" t="s">
        <v>299</v>
      </c>
      <c r="B111" s="4" t="s">
        <v>238</v>
      </c>
      <c r="C111" s="4" t="s">
        <v>295</v>
      </c>
      <c r="D111" s="4" t="s">
        <v>179</v>
      </c>
      <c r="E111" s="4" t="s">
        <v>4</v>
      </c>
      <c r="F111" s="16" t="str">
        <f t="shared" si="14"/>
        <v>Grundschulen PPP-Projekte, Lehr-, Lern- und Unterrichtsmittel</v>
      </c>
      <c r="G111" s="4" t="s">
        <v>296</v>
      </c>
      <c r="H111" s="4" t="s">
        <v>180</v>
      </c>
      <c r="I111" s="4" t="s">
        <v>181</v>
      </c>
      <c r="J111" s="4" t="s">
        <v>240</v>
      </c>
      <c r="K111" s="14" t="s">
        <v>297</v>
      </c>
      <c r="L111" s="5" t="s">
        <v>17</v>
      </c>
      <c r="M111" s="5" t="s">
        <v>11</v>
      </c>
      <c r="N111" s="5" t="s">
        <v>241</v>
      </c>
      <c r="O111" s="5" t="s">
        <v>242</v>
      </c>
      <c r="P111" s="6">
        <v>23400</v>
      </c>
      <c r="Q111" s="17"/>
      <c r="R111" s="19">
        <v>0</v>
      </c>
      <c r="S111" s="7">
        <v>0</v>
      </c>
      <c r="T111" s="7">
        <v>0</v>
      </c>
      <c r="U111" s="8">
        <f t="shared" si="25"/>
        <v>0</v>
      </c>
      <c r="V111" s="6">
        <v>23400</v>
      </c>
      <c r="W111" s="17"/>
      <c r="X111" s="7">
        <v>0</v>
      </c>
      <c r="Y111" s="7">
        <v>0</v>
      </c>
      <c r="Z111" s="8">
        <f t="shared" si="26"/>
        <v>0</v>
      </c>
      <c r="AA111" s="7">
        <v>0</v>
      </c>
      <c r="AB111" s="8"/>
      <c r="AC111" s="20">
        <f t="shared" si="27"/>
        <v>0</v>
      </c>
      <c r="AD111" s="8"/>
    </row>
    <row r="112" spans="1:30">
      <c r="A112" s="14" t="s">
        <v>300</v>
      </c>
      <c r="B112" s="4" t="s">
        <v>238</v>
      </c>
      <c r="C112" s="4" t="s">
        <v>295</v>
      </c>
      <c r="D112" s="4" t="s">
        <v>183</v>
      </c>
      <c r="E112" s="4" t="s">
        <v>4</v>
      </c>
      <c r="F112" s="16" t="str">
        <f t="shared" si="14"/>
        <v xml:space="preserve">Grundschulen PPP-Projekte, Sport- und Spielgeräte </v>
      </c>
      <c r="G112" s="4" t="s">
        <v>296</v>
      </c>
      <c r="H112" s="4" t="s">
        <v>184</v>
      </c>
      <c r="I112" s="4" t="s">
        <v>9</v>
      </c>
      <c r="J112" s="4" t="s">
        <v>240</v>
      </c>
      <c r="K112" s="14" t="s">
        <v>297</v>
      </c>
      <c r="L112" s="5" t="s">
        <v>17</v>
      </c>
      <c r="M112" s="5" t="s">
        <v>11</v>
      </c>
      <c r="N112" s="5" t="s">
        <v>241</v>
      </c>
      <c r="O112" s="5" t="s">
        <v>242</v>
      </c>
      <c r="P112" s="6">
        <v>17300</v>
      </c>
      <c r="Q112" s="17"/>
      <c r="R112" s="19">
        <v>0</v>
      </c>
      <c r="S112" s="7">
        <v>0</v>
      </c>
      <c r="T112" s="7">
        <v>17300</v>
      </c>
      <c r="U112" s="8">
        <f t="shared" si="25"/>
        <v>-17300</v>
      </c>
      <c r="V112" s="6">
        <v>0</v>
      </c>
      <c r="W112" s="17"/>
      <c r="X112" s="7">
        <v>0</v>
      </c>
      <c r="Y112" s="7">
        <v>0</v>
      </c>
      <c r="Z112" s="8">
        <f t="shared" si="26"/>
        <v>0</v>
      </c>
      <c r="AA112" s="7">
        <v>0</v>
      </c>
      <c r="AB112" s="8"/>
      <c r="AC112" s="20">
        <f t="shared" si="27"/>
        <v>0</v>
      </c>
      <c r="AD112" s="8"/>
    </row>
    <row r="113" spans="1:30" ht="15" customHeight="1">
      <c r="A113" s="14" t="s">
        <v>301</v>
      </c>
      <c r="B113" s="4" t="s">
        <v>238</v>
      </c>
      <c r="C113" s="4" t="s">
        <v>302</v>
      </c>
      <c r="D113" s="4" t="s">
        <v>65</v>
      </c>
      <c r="E113" s="4" t="s">
        <v>4</v>
      </c>
      <c r="F113" s="16" t="str">
        <f t="shared" si="14"/>
        <v xml:space="preserve">Jahresansätze, Zuw. vom Land </v>
      </c>
      <c r="G113" s="4" t="s">
        <v>5</v>
      </c>
      <c r="H113" s="4" t="s">
        <v>1542</v>
      </c>
      <c r="I113" s="4" t="s">
        <v>9</v>
      </c>
      <c r="J113" s="4" t="s">
        <v>66</v>
      </c>
      <c r="K113" s="14" t="s">
        <v>9</v>
      </c>
      <c r="L113" s="5" t="s">
        <v>303</v>
      </c>
      <c r="M113" s="5" t="s">
        <v>68</v>
      </c>
      <c r="N113" s="5" t="s">
        <v>241</v>
      </c>
      <c r="O113" s="5" t="s">
        <v>242</v>
      </c>
      <c r="P113" s="7"/>
      <c r="Q113" s="17">
        <v>6700</v>
      </c>
      <c r="R113" s="20"/>
      <c r="S113" s="7">
        <v>0</v>
      </c>
      <c r="T113" s="7">
        <v>0</v>
      </c>
      <c r="U113" s="8">
        <f>-S113-T113</f>
        <v>0</v>
      </c>
      <c r="V113" s="7"/>
      <c r="W113" s="17">
        <v>6700</v>
      </c>
      <c r="X113" s="7">
        <v>0</v>
      </c>
      <c r="Y113" s="7">
        <v>0</v>
      </c>
      <c r="Z113" s="8"/>
      <c r="AA113" s="7"/>
      <c r="AB113" s="8">
        <v>0</v>
      </c>
      <c r="AC113" s="20"/>
      <c r="AD113" s="8"/>
    </row>
    <row r="114" spans="1:30">
      <c r="A114" s="14" t="s">
        <v>304</v>
      </c>
      <c r="B114" s="4" t="s">
        <v>238</v>
      </c>
      <c r="C114" s="4" t="s">
        <v>302</v>
      </c>
      <c r="D114" s="4" t="s">
        <v>3</v>
      </c>
      <c r="E114" s="4" t="s">
        <v>4</v>
      </c>
      <c r="F114" s="16" t="str">
        <f t="shared" si="14"/>
        <v>Jahresansätze, Erwerb beweglicher Sachen des Anlagevermögens</v>
      </c>
      <c r="G114" s="4" t="s">
        <v>5</v>
      </c>
      <c r="H114" s="4" t="s">
        <v>226</v>
      </c>
      <c r="I114" s="4" t="s">
        <v>106</v>
      </c>
      <c r="J114" s="4" t="s">
        <v>240</v>
      </c>
      <c r="K114" s="14" t="s">
        <v>305</v>
      </c>
      <c r="L114" s="5" t="s">
        <v>17</v>
      </c>
      <c r="M114" s="5" t="s">
        <v>11</v>
      </c>
      <c r="N114" s="5" t="s">
        <v>241</v>
      </c>
      <c r="O114" s="5" t="s">
        <v>242</v>
      </c>
      <c r="P114" s="6">
        <v>1800</v>
      </c>
      <c r="Q114" s="17"/>
      <c r="R114" s="19">
        <v>17400</v>
      </c>
      <c r="S114" s="7">
        <v>0</v>
      </c>
      <c r="T114" s="7">
        <v>1800</v>
      </c>
      <c r="U114" s="8">
        <f t="shared" ref="U114:U121" si="28">S114-T114</f>
        <v>-1800</v>
      </c>
      <c r="V114" s="6">
        <v>17400</v>
      </c>
      <c r="W114" s="17"/>
      <c r="X114" s="7">
        <v>1526.24</v>
      </c>
      <c r="Y114" s="7">
        <v>0</v>
      </c>
      <c r="Z114" s="8">
        <f t="shared" ref="Z114:Z121" si="29">X114+Y114+AA114</f>
        <v>17433.36</v>
      </c>
      <c r="AA114" s="7">
        <v>15907.12</v>
      </c>
      <c r="AB114" s="8"/>
      <c r="AC114" s="20">
        <f t="shared" ref="AC114:AC121" si="30">IF(AA114-R114&gt;R114,R114,AA114)</f>
        <v>15907.12</v>
      </c>
      <c r="AD114" s="8"/>
    </row>
    <row r="115" spans="1:30">
      <c r="A115" s="14" t="s">
        <v>306</v>
      </c>
      <c r="B115" s="4" t="s">
        <v>238</v>
      </c>
      <c r="C115" s="4" t="s">
        <v>302</v>
      </c>
      <c r="D115" s="4" t="s">
        <v>3</v>
      </c>
      <c r="E115" s="4" t="s">
        <v>4</v>
      </c>
      <c r="F115" s="16" t="str">
        <f t="shared" si="14"/>
        <v>Jahresansätze, geringwertige Wirtschafts- güter</v>
      </c>
      <c r="G115" s="4" t="s">
        <v>5</v>
      </c>
      <c r="H115" s="4" t="s">
        <v>6</v>
      </c>
      <c r="I115" s="4" t="s">
        <v>7</v>
      </c>
      <c r="J115" s="4" t="s">
        <v>240</v>
      </c>
      <c r="K115" s="14" t="s">
        <v>9</v>
      </c>
      <c r="L115" s="5" t="s">
        <v>10</v>
      </c>
      <c r="M115" s="5" t="s">
        <v>11</v>
      </c>
      <c r="N115" s="5" t="s">
        <v>241</v>
      </c>
      <c r="O115" s="5" t="s">
        <v>242</v>
      </c>
      <c r="P115" s="6">
        <v>1800</v>
      </c>
      <c r="Q115" s="17"/>
      <c r="R115" s="19">
        <v>0</v>
      </c>
      <c r="S115" s="7">
        <v>0</v>
      </c>
      <c r="T115" s="7">
        <v>1200</v>
      </c>
      <c r="U115" s="8">
        <f t="shared" si="28"/>
        <v>-1200</v>
      </c>
      <c r="V115" s="6">
        <v>600</v>
      </c>
      <c r="W115" s="17"/>
      <c r="X115" s="7">
        <v>0</v>
      </c>
      <c r="Y115" s="7">
        <v>0</v>
      </c>
      <c r="Z115" s="8">
        <f t="shared" si="29"/>
        <v>584.4</v>
      </c>
      <c r="AA115" s="7">
        <v>584.4</v>
      </c>
      <c r="AB115" s="8"/>
      <c r="AC115" s="20">
        <f t="shared" si="30"/>
        <v>0</v>
      </c>
      <c r="AD115" s="8"/>
    </row>
    <row r="116" spans="1:30">
      <c r="A116" s="14" t="s">
        <v>307</v>
      </c>
      <c r="B116" s="4" t="s">
        <v>238</v>
      </c>
      <c r="C116" s="4" t="s">
        <v>302</v>
      </c>
      <c r="D116" s="4" t="s">
        <v>179</v>
      </c>
      <c r="E116" s="4" t="s">
        <v>4</v>
      </c>
      <c r="F116" s="16" t="str">
        <f t="shared" si="14"/>
        <v>Jahresansätze, Lehr-, Lern- und Unterrichtsmittel</v>
      </c>
      <c r="G116" s="4" t="s">
        <v>5</v>
      </c>
      <c r="H116" s="4" t="s">
        <v>180</v>
      </c>
      <c r="I116" s="4" t="s">
        <v>181</v>
      </c>
      <c r="J116" s="4" t="s">
        <v>240</v>
      </c>
      <c r="K116" s="14" t="s">
        <v>305</v>
      </c>
      <c r="L116" s="5" t="s">
        <v>17</v>
      </c>
      <c r="M116" s="5" t="s">
        <v>11</v>
      </c>
      <c r="N116" s="5" t="s">
        <v>241</v>
      </c>
      <c r="O116" s="5" t="s">
        <v>242</v>
      </c>
      <c r="P116" s="6">
        <v>19700</v>
      </c>
      <c r="Q116" s="17"/>
      <c r="R116" s="19">
        <v>8500</v>
      </c>
      <c r="S116" s="7">
        <v>0</v>
      </c>
      <c r="T116" s="7">
        <v>900</v>
      </c>
      <c r="U116" s="8">
        <f t="shared" si="28"/>
        <v>-900</v>
      </c>
      <c r="V116" s="6">
        <v>27300</v>
      </c>
      <c r="W116" s="17"/>
      <c r="X116" s="7">
        <v>13397.92</v>
      </c>
      <c r="Y116" s="7">
        <v>0</v>
      </c>
      <c r="Z116" s="8">
        <f t="shared" si="29"/>
        <v>23163.129999999997</v>
      </c>
      <c r="AA116" s="7">
        <v>9765.2099999999991</v>
      </c>
      <c r="AB116" s="8"/>
      <c r="AC116" s="20">
        <f t="shared" si="30"/>
        <v>9765.2099999999991</v>
      </c>
      <c r="AD116" s="8"/>
    </row>
    <row r="117" spans="1:30">
      <c r="A117" s="14" t="s">
        <v>308</v>
      </c>
      <c r="B117" s="4" t="s">
        <v>238</v>
      </c>
      <c r="C117" s="4" t="s">
        <v>302</v>
      </c>
      <c r="D117" s="4" t="s">
        <v>183</v>
      </c>
      <c r="E117" s="4" t="s">
        <v>4</v>
      </c>
      <c r="F117" s="16" t="str">
        <f t="shared" si="14"/>
        <v xml:space="preserve">Jahresansätze, Sport- und Spielgeräte </v>
      </c>
      <c r="G117" s="4" t="s">
        <v>5</v>
      </c>
      <c r="H117" s="4" t="s">
        <v>184</v>
      </c>
      <c r="I117" s="4" t="s">
        <v>9</v>
      </c>
      <c r="J117" s="4" t="s">
        <v>240</v>
      </c>
      <c r="K117" s="14" t="s">
        <v>305</v>
      </c>
      <c r="L117" s="5" t="s">
        <v>17</v>
      </c>
      <c r="M117" s="5" t="s">
        <v>11</v>
      </c>
      <c r="N117" s="5" t="s">
        <v>241</v>
      </c>
      <c r="O117" s="5" t="s">
        <v>242</v>
      </c>
      <c r="P117" s="6">
        <v>9000</v>
      </c>
      <c r="Q117" s="17"/>
      <c r="R117" s="19">
        <v>0</v>
      </c>
      <c r="S117" s="7">
        <v>0</v>
      </c>
      <c r="T117" s="7">
        <v>9000</v>
      </c>
      <c r="U117" s="8">
        <f t="shared" si="28"/>
        <v>-9000</v>
      </c>
      <c r="V117" s="6">
        <v>0</v>
      </c>
      <c r="W117" s="17"/>
      <c r="X117" s="7">
        <v>0</v>
      </c>
      <c r="Y117" s="7">
        <v>0</v>
      </c>
      <c r="Z117" s="8">
        <f t="shared" si="29"/>
        <v>0</v>
      </c>
      <c r="AA117" s="7">
        <v>0</v>
      </c>
      <c r="AB117" s="8"/>
      <c r="AC117" s="20">
        <f t="shared" si="30"/>
        <v>0</v>
      </c>
      <c r="AD117" s="8"/>
    </row>
    <row r="118" spans="1:30">
      <c r="A118" s="14" t="s">
        <v>309</v>
      </c>
      <c r="B118" s="4" t="s">
        <v>238</v>
      </c>
      <c r="C118" s="4" t="s">
        <v>302</v>
      </c>
      <c r="D118" s="4" t="s">
        <v>255</v>
      </c>
      <c r="E118" s="4" t="s">
        <v>149</v>
      </c>
      <c r="F118" s="16" t="str">
        <f t="shared" si="14"/>
        <v>Sekundarschule "J. Chr. Reil", Investitionszuschuss an private Unternehmen</v>
      </c>
      <c r="G118" s="4" t="s">
        <v>310</v>
      </c>
      <c r="H118" s="4" t="s">
        <v>258</v>
      </c>
      <c r="I118" s="4" t="s">
        <v>259</v>
      </c>
      <c r="J118" s="4" t="s">
        <v>240</v>
      </c>
      <c r="K118" s="14" t="s">
        <v>9</v>
      </c>
      <c r="L118" s="5" t="s">
        <v>252</v>
      </c>
      <c r="M118" s="5" t="s">
        <v>253</v>
      </c>
      <c r="N118" s="5" t="s">
        <v>241</v>
      </c>
      <c r="O118" s="5" t="s">
        <v>242</v>
      </c>
      <c r="P118" s="6">
        <v>130000</v>
      </c>
      <c r="Q118" s="17"/>
      <c r="R118" s="19">
        <v>0</v>
      </c>
      <c r="S118" s="7">
        <v>0</v>
      </c>
      <c r="T118" s="7">
        <v>0</v>
      </c>
      <c r="U118" s="8">
        <f t="shared" si="28"/>
        <v>0</v>
      </c>
      <c r="V118" s="6">
        <v>130000</v>
      </c>
      <c r="W118" s="17"/>
      <c r="X118" s="7">
        <v>29870.01</v>
      </c>
      <c r="Y118" s="7">
        <v>0</v>
      </c>
      <c r="Z118" s="8">
        <f t="shared" si="29"/>
        <v>56031.94</v>
      </c>
      <c r="AA118" s="7">
        <v>26161.93</v>
      </c>
      <c r="AB118" s="8"/>
      <c r="AC118" s="20">
        <f t="shared" si="30"/>
        <v>0</v>
      </c>
      <c r="AD118" s="8"/>
    </row>
    <row r="119" spans="1:30">
      <c r="A119" s="14" t="s">
        <v>311</v>
      </c>
      <c r="B119" s="4" t="s">
        <v>238</v>
      </c>
      <c r="C119" s="4" t="s">
        <v>302</v>
      </c>
      <c r="D119" s="4" t="s">
        <v>126</v>
      </c>
      <c r="E119" s="4" t="s">
        <v>205</v>
      </c>
      <c r="F119" s="16" t="str">
        <f t="shared" si="14"/>
        <v>Sekundarschule "Am Fliederweg", Brandschutz, Invest.-zuschuss. an ZGM - Bauleistungen</v>
      </c>
      <c r="G119" s="4" t="s">
        <v>312</v>
      </c>
      <c r="H119" s="4" t="s">
        <v>281</v>
      </c>
      <c r="I119" s="4" t="s">
        <v>130</v>
      </c>
      <c r="J119" s="4" t="s">
        <v>240</v>
      </c>
      <c r="K119" s="14" t="s">
        <v>313</v>
      </c>
      <c r="L119" s="5" t="s">
        <v>288</v>
      </c>
      <c r="M119" s="5" t="s">
        <v>253</v>
      </c>
      <c r="N119" s="5" t="s">
        <v>241</v>
      </c>
      <c r="O119" s="5" t="s">
        <v>242</v>
      </c>
      <c r="P119" s="6">
        <v>150000</v>
      </c>
      <c r="Q119" s="17"/>
      <c r="R119" s="19">
        <v>0</v>
      </c>
      <c r="S119" s="7">
        <v>0</v>
      </c>
      <c r="T119" s="7">
        <v>150000</v>
      </c>
      <c r="U119" s="8">
        <f t="shared" si="28"/>
        <v>-150000</v>
      </c>
      <c r="V119" s="6">
        <v>0</v>
      </c>
      <c r="W119" s="17"/>
      <c r="X119" s="7">
        <v>0</v>
      </c>
      <c r="Y119" s="7">
        <v>0</v>
      </c>
      <c r="Z119" s="8">
        <f t="shared" si="29"/>
        <v>0</v>
      </c>
      <c r="AA119" s="7">
        <v>0</v>
      </c>
      <c r="AB119" s="8"/>
      <c r="AC119" s="20">
        <f t="shared" si="30"/>
        <v>0</v>
      </c>
      <c r="AD119" s="8"/>
    </row>
    <row r="120" spans="1:30">
      <c r="A120" s="14" t="s">
        <v>314</v>
      </c>
      <c r="B120" s="4" t="s">
        <v>238</v>
      </c>
      <c r="C120" s="4" t="s">
        <v>302</v>
      </c>
      <c r="D120" s="4" t="s">
        <v>197</v>
      </c>
      <c r="E120" s="4" t="s">
        <v>205</v>
      </c>
      <c r="F120" s="16" t="str">
        <f t="shared" si="14"/>
        <v>Sekundarschule "Am Fliederweg", Brandschutz, Invest.-zuschuss. an ZGM - Planung</v>
      </c>
      <c r="G120" s="4" t="s">
        <v>312</v>
      </c>
      <c r="H120" s="4" t="s">
        <v>281</v>
      </c>
      <c r="I120" s="4" t="s">
        <v>212</v>
      </c>
      <c r="J120" s="4" t="s">
        <v>240</v>
      </c>
      <c r="K120" s="14" t="s">
        <v>313</v>
      </c>
      <c r="L120" s="5" t="s">
        <v>288</v>
      </c>
      <c r="M120" s="5" t="s">
        <v>253</v>
      </c>
      <c r="N120" s="5" t="s">
        <v>241</v>
      </c>
      <c r="O120" s="5" t="s">
        <v>242</v>
      </c>
      <c r="P120" s="6">
        <v>30000</v>
      </c>
      <c r="Q120" s="17"/>
      <c r="R120" s="19">
        <v>0</v>
      </c>
      <c r="S120" s="7">
        <v>0</v>
      </c>
      <c r="T120" s="7">
        <v>0</v>
      </c>
      <c r="U120" s="8">
        <f t="shared" si="28"/>
        <v>0</v>
      </c>
      <c r="V120" s="6">
        <v>30000</v>
      </c>
      <c r="W120" s="17"/>
      <c r="X120" s="7">
        <v>0</v>
      </c>
      <c r="Y120" s="7">
        <v>0</v>
      </c>
      <c r="Z120" s="8">
        <f t="shared" si="29"/>
        <v>0</v>
      </c>
      <c r="AA120" s="7">
        <v>0</v>
      </c>
      <c r="AB120" s="8"/>
      <c r="AC120" s="20">
        <f t="shared" si="30"/>
        <v>0</v>
      </c>
      <c r="AD120" s="8"/>
    </row>
    <row r="121" spans="1:30">
      <c r="A121" s="14" t="s">
        <v>315</v>
      </c>
      <c r="B121" s="4" t="s">
        <v>238</v>
      </c>
      <c r="C121" s="4" t="s">
        <v>316</v>
      </c>
      <c r="D121" s="4" t="s">
        <v>3</v>
      </c>
      <c r="E121" s="4" t="s">
        <v>4</v>
      </c>
      <c r="F121" s="16" t="str">
        <f t="shared" si="14"/>
        <v>Sekundarschulen PPP-Projekte, geringwertige Wirtschafts- güter</v>
      </c>
      <c r="G121" s="4" t="s">
        <v>317</v>
      </c>
      <c r="H121" s="4" t="s">
        <v>6</v>
      </c>
      <c r="I121" s="4" t="s">
        <v>7</v>
      </c>
      <c r="J121" s="4" t="s">
        <v>240</v>
      </c>
      <c r="K121" s="14" t="s">
        <v>9</v>
      </c>
      <c r="L121" s="5" t="s">
        <v>10</v>
      </c>
      <c r="M121" s="5" t="s">
        <v>11</v>
      </c>
      <c r="N121" s="5" t="s">
        <v>241</v>
      </c>
      <c r="O121" s="5" t="s">
        <v>242</v>
      </c>
      <c r="P121" s="6">
        <v>1800</v>
      </c>
      <c r="Q121" s="17"/>
      <c r="R121" s="19">
        <v>0</v>
      </c>
      <c r="S121" s="7">
        <v>0</v>
      </c>
      <c r="T121" s="7">
        <v>1800</v>
      </c>
      <c r="U121" s="8">
        <f t="shared" si="28"/>
        <v>-1800</v>
      </c>
      <c r="V121" s="6">
        <v>0</v>
      </c>
      <c r="W121" s="17"/>
      <c r="X121" s="7">
        <v>0</v>
      </c>
      <c r="Y121" s="7">
        <v>0</v>
      </c>
      <c r="Z121" s="8">
        <f t="shared" si="29"/>
        <v>0</v>
      </c>
      <c r="AA121" s="7">
        <v>0</v>
      </c>
      <c r="AB121" s="8"/>
      <c r="AC121" s="20">
        <f t="shared" si="30"/>
        <v>0</v>
      </c>
      <c r="AD121" s="8"/>
    </row>
    <row r="122" spans="1:30" ht="15" customHeight="1">
      <c r="A122" s="14" t="s">
        <v>318</v>
      </c>
      <c r="B122" s="4" t="s">
        <v>238</v>
      </c>
      <c r="C122" s="4" t="s">
        <v>319</v>
      </c>
      <c r="D122" s="4" t="s">
        <v>65</v>
      </c>
      <c r="E122" s="4" t="s">
        <v>4</v>
      </c>
      <c r="F122" s="16" t="str">
        <f t="shared" si="14"/>
        <v xml:space="preserve">Jahresansätze, Zuw. vom Land </v>
      </c>
      <c r="G122" s="4" t="s">
        <v>5</v>
      </c>
      <c r="H122" s="4" t="s">
        <v>1542</v>
      </c>
      <c r="I122" s="4" t="s">
        <v>9</v>
      </c>
      <c r="J122" s="4" t="s">
        <v>66</v>
      </c>
      <c r="K122" s="14" t="s">
        <v>9</v>
      </c>
      <c r="L122" s="5" t="s">
        <v>303</v>
      </c>
      <c r="M122" s="5" t="s">
        <v>68</v>
      </c>
      <c r="N122" s="5" t="s">
        <v>241</v>
      </c>
      <c r="O122" s="5" t="s">
        <v>242</v>
      </c>
      <c r="P122" s="7"/>
      <c r="Q122" s="17">
        <v>51300</v>
      </c>
      <c r="R122" s="20"/>
      <c r="S122" s="7">
        <v>0</v>
      </c>
      <c r="T122" s="7">
        <v>0</v>
      </c>
      <c r="U122" s="8">
        <f>-S122-T122</f>
        <v>0</v>
      </c>
      <c r="V122" s="7"/>
      <c r="W122" s="17">
        <v>51300</v>
      </c>
      <c r="X122" s="7">
        <v>0</v>
      </c>
      <c r="Y122" s="7">
        <v>0</v>
      </c>
      <c r="Z122" s="8"/>
      <c r="AA122" s="7"/>
      <c r="AB122" s="8">
        <v>0</v>
      </c>
      <c r="AC122" s="20"/>
      <c r="AD122" s="8"/>
    </row>
    <row r="123" spans="1:30">
      <c r="A123" s="14" t="s">
        <v>320</v>
      </c>
      <c r="B123" s="4" t="s">
        <v>238</v>
      </c>
      <c r="C123" s="4" t="s">
        <v>319</v>
      </c>
      <c r="D123" s="4" t="s">
        <v>3</v>
      </c>
      <c r="E123" s="4" t="s">
        <v>4</v>
      </c>
      <c r="F123" s="16" t="str">
        <f t="shared" si="14"/>
        <v>Jahresansätze, Erwerb beweglicher Sachen des Anlagevermögens</v>
      </c>
      <c r="G123" s="4" t="s">
        <v>5</v>
      </c>
      <c r="H123" s="4" t="s">
        <v>226</v>
      </c>
      <c r="I123" s="4" t="s">
        <v>106</v>
      </c>
      <c r="J123" s="4" t="s">
        <v>240</v>
      </c>
      <c r="K123" s="14" t="s">
        <v>321</v>
      </c>
      <c r="L123" s="5" t="s">
        <v>17</v>
      </c>
      <c r="M123" s="5" t="s">
        <v>11</v>
      </c>
      <c r="N123" s="5" t="s">
        <v>241</v>
      </c>
      <c r="O123" s="5" t="s">
        <v>242</v>
      </c>
      <c r="P123" s="6">
        <v>0</v>
      </c>
      <c r="Q123" s="17"/>
      <c r="R123" s="19">
        <v>9300</v>
      </c>
      <c r="S123" s="7">
        <v>-4.8600000000000003</v>
      </c>
      <c r="T123" s="7">
        <v>0</v>
      </c>
      <c r="U123" s="8">
        <f>S123-T123</f>
        <v>-4.8600000000000003</v>
      </c>
      <c r="V123" s="6">
        <v>9295.14</v>
      </c>
      <c r="W123" s="17"/>
      <c r="X123" s="7">
        <v>0</v>
      </c>
      <c r="Y123" s="7">
        <v>0</v>
      </c>
      <c r="Z123" s="8">
        <f>X123+Y123+AA123</f>
        <v>9304.86</v>
      </c>
      <c r="AA123" s="7">
        <v>9304.86</v>
      </c>
      <c r="AB123" s="8"/>
      <c r="AC123" s="20">
        <f>IF(AA123-R123&gt;R123,R123,AA123)</f>
        <v>9304.86</v>
      </c>
      <c r="AD123" s="8"/>
    </row>
    <row r="124" spans="1:30">
      <c r="A124" s="14" t="s">
        <v>322</v>
      </c>
      <c r="B124" s="4" t="s">
        <v>238</v>
      </c>
      <c r="C124" s="4" t="s">
        <v>319</v>
      </c>
      <c r="D124" s="4" t="s">
        <v>3</v>
      </c>
      <c r="E124" s="4" t="s">
        <v>4</v>
      </c>
      <c r="F124" s="16" t="str">
        <f t="shared" si="14"/>
        <v>Jahresansätze, geringwertige Wirtschafts- güter</v>
      </c>
      <c r="G124" s="4" t="s">
        <v>5</v>
      </c>
      <c r="H124" s="4" t="s">
        <v>6</v>
      </c>
      <c r="I124" s="4" t="s">
        <v>7</v>
      </c>
      <c r="J124" s="4" t="s">
        <v>240</v>
      </c>
      <c r="K124" s="14" t="s">
        <v>9</v>
      </c>
      <c r="L124" s="5" t="s">
        <v>10</v>
      </c>
      <c r="M124" s="5" t="s">
        <v>11</v>
      </c>
      <c r="N124" s="5" t="s">
        <v>241</v>
      </c>
      <c r="O124" s="5" t="s">
        <v>242</v>
      </c>
      <c r="P124" s="6">
        <v>4500</v>
      </c>
      <c r="Q124" s="17"/>
      <c r="R124" s="19">
        <v>1300</v>
      </c>
      <c r="S124" s="7">
        <v>0</v>
      </c>
      <c r="T124" s="7">
        <v>3600</v>
      </c>
      <c r="U124" s="8">
        <f>S124-T124</f>
        <v>-3600</v>
      </c>
      <c r="V124" s="6">
        <v>2200</v>
      </c>
      <c r="W124" s="17"/>
      <c r="X124" s="7">
        <v>689.01</v>
      </c>
      <c r="Y124" s="7">
        <v>0</v>
      </c>
      <c r="Z124" s="8">
        <f>X124+Y124+AA124</f>
        <v>2148.9300000000003</v>
      </c>
      <c r="AA124" s="7">
        <v>1459.92</v>
      </c>
      <c r="AB124" s="8"/>
      <c r="AC124" s="20">
        <f>IF(AA124-R124&gt;R124,R124,AA124)</f>
        <v>1459.92</v>
      </c>
      <c r="AD124" s="8"/>
    </row>
    <row r="125" spans="1:30">
      <c r="A125" s="14" t="s">
        <v>323</v>
      </c>
      <c r="B125" s="4" t="s">
        <v>238</v>
      </c>
      <c r="C125" s="4" t="s">
        <v>319</v>
      </c>
      <c r="D125" s="4" t="s">
        <v>179</v>
      </c>
      <c r="E125" s="4" t="s">
        <v>4</v>
      </c>
      <c r="F125" s="16" t="str">
        <f t="shared" si="14"/>
        <v>Jahresansätze, Lehr-, Lern- und Unterrichtsmittel</v>
      </c>
      <c r="G125" s="4" t="s">
        <v>5</v>
      </c>
      <c r="H125" s="4" t="s">
        <v>180</v>
      </c>
      <c r="I125" s="4" t="s">
        <v>181</v>
      </c>
      <c r="J125" s="4" t="s">
        <v>240</v>
      </c>
      <c r="K125" s="14" t="s">
        <v>321</v>
      </c>
      <c r="L125" s="5" t="s">
        <v>17</v>
      </c>
      <c r="M125" s="5" t="s">
        <v>11</v>
      </c>
      <c r="N125" s="5" t="s">
        <v>241</v>
      </c>
      <c r="O125" s="5" t="s">
        <v>242</v>
      </c>
      <c r="P125" s="6">
        <v>70200</v>
      </c>
      <c r="Q125" s="17"/>
      <c r="R125" s="19">
        <v>15500</v>
      </c>
      <c r="S125" s="7">
        <v>4.8600000000000003</v>
      </c>
      <c r="T125" s="7">
        <v>1700</v>
      </c>
      <c r="U125" s="8">
        <f>S125-T125</f>
        <v>-1695.14</v>
      </c>
      <c r="V125" s="6">
        <v>84004.86</v>
      </c>
      <c r="W125" s="17"/>
      <c r="X125" s="7">
        <v>26846.63</v>
      </c>
      <c r="Y125" s="7">
        <v>0</v>
      </c>
      <c r="Z125" s="8">
        <f>X125+Y125+AA125</f>
        <v>79051.41</v>
      </c>
      <c r="AA125" s="7">
        <v>52204.78</v>
      </c>
      <c r="AB125" s="8"/>
      <c r="AC125" s="20">
        <f>IF(AA125-R125&gt;R125,R125,AA125)</f>
        <v>15500</v>
      </c>
      <c r="AD125" s="8"/>
    </row>
    <row r="126" spans="1:30" ht="15" customHeight="1">
      <c r="A126" s="14" t="s">
        <v>324</v>
      </c>
      <c r="B126" s="4" t="s">
        <v>238</v>
      </c>
      <c r="C126" s="4" t="s">
        <v>319</v>
      </c>
      <c r="D126" s="4" t="s">
        <v>65</v>
      </c>
      <c r="E126" s="4" t="s">
        <v>149</v>
      </c>
      <c r="F126" s="16" t="str">
        <f t="shared" si="14"/>
        <v>Christian-Wolff-Gymnasium, Wärmedämmung, Zuweisungen vom Land - Einnahmen KP II</v>
      </c>
      <c r="G126" s="4" t="s">
        <v>325</v>
      </c>
      <c r="H126" s="4" t="s">
        <v>207</v>
      </c>
      <c r="I126" s="4" t="s">
        <v>208</v>
      </c>
      <c r="J126" s="4" t="s">
        <v>66</v>
      </c>
      <c r="K126" s="14" t="s">
        <v>9</v>
      </c>
      <c r="L126" s="5" t="s">
        <v>9</v>
      </c>
      <c r="M126" s="5" t="s">
        <v>131</v>
      </c>
      <c r="N126" s="5" t="s">
        <v>241</v>
      </c>
      <c r="O126" s="5" t="s">
        <v>242</v>
      </c>
      <c r="P126" s="7"/>
      <c r="Q126" s="17">
        <v>105000</v>
      </c>
      <c r="R126" s="20"/>
      <c r="S126" s="7">
        <v>0</v>
      </c>
      <c r="T126" s="7">
        <v>0</v>
      </c>
      <c r="U126" s="8">
        <f>-S126-T126</f>
        <v>0</v>
      </c>
      <c r="V126" s="7"/>
      <c r="W126" s="17">
        <v>105000</v>
      </c>
      <c r="X126" s="7">
        <v>0</v>
      </c>
      <c r="Y126" s="7">
        <v>0</v>
      </c>
      <c r="Z126" s="8"/>
      <c r="AA126" s="7"/>
      <c r="AB126" s="8">
        <v>0</v>
      </c>
      <c r="AC126" s="20"/>
      <c r="AD126" s="8"/>
    </row>
    <row r="127" spans="1:30">
      <c r="A127" s="14" t="s">
        <v>326</v>
      </c>
      <c r="B127" s="4" t="s">
        <v>238</v>
      </c>
      <c r="C127" s="4" t="s">
        <v>319</v>
      </c>
      <c r="D127" s="4" t="s">
        <v>126</v>
      </c>
      <c r="E127" s="4" t="s">
        <v>149</v>
      </c>
      <c r="F127" s="16" t="str">
        <f t="shared" si="14"/>
        <v>Christian-Wolff-Gymnasium, Wärmedämmung, Invest.-zuschuss an ZGM - Bauleistungen</v>
      </c>
      <c r="G127" s="4" t="s">
        <v>325</v>
      </c>
      <c r="H127" s="4" t="s">
        <v>129</v>
      </c>
      <c r="I127" s="4" t="s">
        <v>130</v>
      </c>
      <c r="J127" s="4" t="s">
        <v>240</v>
      </c>
      <c r="K127" s="14" t="s">
        <v>9</v>
      </c>
      <c r="L127" s="5" t="s">
        <v>9</v>
      </c>
      <c r="M127" s="5" t="s">
        <v>210</v>
      </c>
      <c r="N127" s="5" t="s">
        <v>241</v>
      </c>
      <c r="O127" s="5" t="s">
        <v>242</v>
      </c>
      <c r="P127" s="6">
        <v>0</v>
      </c>
      <c r="Q127" s="17"/>
      <c r="R127" s="19">
        <v>219100</v>
      </c>
      <c r="S127" s="7">
        <v>0</v>
      </c>
      <c r="T127" s="7">
        <v>0</v>
      </c>
      <c r="U127" s="8">
        <f>S127-T127</f>
        <v>0</v>
      </c>
      <c r="V127" s="6">
        <v>219100</v>
      </c>
      <c r="W127" s="17"/>
      <c r="X127" s="7">
        <v>93598.25</v>
      </c>
      <c r="Y127" s="7">
        <v>88373.39</v>
      </c>
      <c r="Z127" s="8">
        <f>X127+Y127+AA127</f>
        <v>219152.45</v>
      </c>
      <c r="AA127" s="7">
        <v>37180.81</v>
      </c>
      <c r="AB127" s="8"/>
      <c r="AC127" s="20">
        <f>IF(AA127-R127&gt;R127,R127,AA127)</f>
        <v>37180.81</v>
      </c>
      <c r="AD127" s="8"/>
    </row>
    <row r="128" spans="1:30">
      <c r="A128" s="14" t="s">
        <v>327</v>
      </c>
      <c r="B128" s="4" t="s">
        <v>238</v>
      </c>
      <c r="C128" s="4" t="s">
        <v>319</v>
      </c>
      <c r="D128" s="4" t="s">
        <v>197</v>
      </c>
      <c r="E128" s="4" t="s">
        <v>149</v>
      </c>
      <c r="F128" s="16" t="str">
        <f t="shared" si="14"/>
        <v>Christian-Wolff-Gymnasium, Wärmedämmung, Invest.-zuschuss an ZGM - Planung</v>
      </c>
      <c r="G128" s="4" t="s">
        <v>325</v>
      </c>
      <c r="H128" s="4" t="s">
        <v>129</v>
      </c>
      <c r="I128" s="4" t="s">
        <v>212</v>
      </c>
      <c r="J128" s="4" t="s">
        <v>240</v>
      </c>
      <c r="K128" s="14" t="s">
        <v>9</v>
      </c>
      <c r="L128" s="5" t="s">
        <v>9</v>
      </c>
      <c r="M128" s="5" t="s">
        <v>210</v>
      </c>
      <c r="N128" s="5" t="s">
        <v>241</v>
      </c>
      <c r="O128" s="5" t="s">
        <v>242</v>
      </c>
      <c r="P128" s="6">
        <v>0</v>
      </c>
      <c r="Q128" s="17"/>
      <c r="R128" s="19">
        <v>800</v>
      </c>
      <c r="S128" s="7">
        <v>0</v>
      </c>
      <c r="T128" s="7">
        <v>0</v>
      </c>
      <c r="U128" s="8">
        <f>S128-T128</f>
        <v>0</v>
      </c>
      <c r="V128" s="6">
        <v>800</v>
      </c>
      <c r="W128" s="17"/>
      <c r="X128" s="7">
        <v>924.17</v>
      </c>
      <c r="Y128" s="7">
        <v>0</v>
      </c>
      <c r="Z128" s="8">
        <f>X128+Y128+AA128</f>
        <v>924.17</v>
      </c>
      <c r="AA128" s="7">
        <v>0</v>
      </c>
      <c r="AB128" s="8"/>
      <c r="AC128" s="20">
        <f>IF(AA128-R128&gt;R128,R128,AA128)</f>
        <v>0</v>
      </c>
      <c r="AD128" s="8"/>
    </row>
    <row r="129" spans="1:30" ht="15" customHeight="1">
      <c r="A129" s="14" t="s">
        <v>328</v>
      </c>
      <c r="B129" s="4" t="s">
        <v>238</v>
      </c>
      <c r="C129" s="4" t="s">
        <v>319</v>
      </c>
      <c r="D129" s="4" t="s">
        <v>65</v>
      </c>
      <c r="E129" s="4" t="s">
        <v>329</v>
      </c>
      <c r="F129" s="16" t="str">
        <f t="shared" si="14"/>
        <v>G.-Cantor-Gymnasium, TH, Taubenstraße, Zuweisungen vom Land - Einnahmen KP II</v>
      </c>
      <c r="G129" s="4" t="s">
        <v>330</v>
      </c>
      <c r="H129" s="4" t="s">
        <v>207</v>
      </c>
      <c r="I129" s="4" t="s">
        <v>208</v>
      </c>
      <c r="J129" s="4" t="s">
        <v>66</v>
      </c>
      <c r="K129" s="14" t="s">
        <v>9</v>
      </c>
      <c r="L129" s="5" t="s">
        <v>9</v>
      </c>
      <c r="M129" s="5" t="s">
        <v>131</v>
      </c>
      <c r="N129" s="5" t="s">
        <v>241</v>
      </c>
      <c r="O129" s="5" t="s">
        <v>242</v>
      </c>
      <c r="P129" s="7"/>
      <c r="Q129" s="17">
        <v>175000</v>
      </c>
      <c r="R129" s="20"/>
      <c r="S129" s="7">
        <v>0</v>
      </c>
      <c r="T129" s="7">
        <v>0</v>
      </c>
      <c r="U129" s="8">
        <f>-S129-T129</f>
        <v>0</v>
      </c>
      <c r="V129" s="7"/>
      <c r="W129" s="17">
        <v>175000</v>
      </c>
      <c r="X129" s="7">
        <v>0</v>
      </c>
      <c r="Y129" s="7">
        <v>0</v>
      </c>
      <c r="Z129" s="8"/>
      <c r="AA129" s="7"/>
      <c r="AB129" s="8">
        <v>126674.71</v>
      </c>
      <c r="AC129" s="20"/>
      <c r="AD129" s="8"/>
    </row>
    <row r="130" spans="1:30">
      <c r="A130" s="14" t="s">
        <v>331</v>
      </c>
      <c r="B130" s="4" t="s">
        <v>238</v>
      </c>
      <c r="C130" s="4" t="s">
        <v>319</v>
      </c>
      <c r="D130" s="4" t="s">
        <v>126</v>
      </c>
      <c r="E130" s="4" t="s">
        <v>329</v>
      </c>
      <c r="F130" s="16" t="str">
        <f t="shared" si="14"/>
        <v>G.-Cantor-Gymnasium, TH, Taubenstraße, Invest.-zuschuss an ZGM - Bauleistungen</v>
      </c>
      <c r="G130" s="4" t="s">
        <v>330</v>
      </c>
      <c r="H130" s="4" t="s">
        <v>129</v>
      </c>
      <c r="I130" s="4" t="s">
        <v>130</v>
      </c>
      <c r="J130" s="4" t="s">
        <v>240</v>
      </c>
      <c r="K130" s="14" t="s">
        <v>332</v>
      </c>
      <c r="L130" s="5" t="s">
        <v>9</v>
      </c>
      <c r="M130" s="5" t="s">
        <v>210</v>
      </c>
      <c r="N130" s="5" t="s">
        <v>241</v>
      </c>
      <c r="O130" s="5" t="s">
        <v>242</v>
      </c>
      <c r="P130" s="6">
        <v>0</v>
      </c>
      <c r="Q130" s="17"/>
      <c r="R130" s="19">
        <v>136400</v>
      </c>
      <c r="S130" s="7">
        <v>0</v>
      </c>
      <c r="T130" s="7">
        <v>0</v>
      </c>
      <c r="U130" s="8">
        <f>S130-T130</f>
        <v>0</v>
      </c>
      <c r="V130" s="6">
        <v>136400</v>
      </c>
      <c r="W130" s="17"/>
      <c r="X130" s="7">
        <v>14930.82</v>
      </c>
      <c r="Y130" s="7">
        <v>29192.9</v>
      </c>
      <c r="Z130" s="8">
        <f>X130+Y130+AA130</f>
        <v>136447.84</v>
      </c>
      <c r="AA130" s="7">
        <v>92324.12</v>
      </c>
      <c r="AB130" s="8"/>
      <c r="AC130" s="20">
        <f>IF(AA130-R130&gt;R130,R130,AA130)</f>
        <v>92324.12</v>
      </c>
      <c r="AD130" s="8"/>
    </row>
    <row r="131" spans="1:30">
      <c r="A131" s="14" t="s">
        <v>333</v>
      </c>
      <c r="B131" s="4" t="s">
        <v>238</v>
      </c>
      <c r="C131" s="4" t="s">
        <v>319</v>
      </c>
      <c r="D131" s="4" t="s">
        <v>197</v>
      </c>
      <c r="E131" s="4" t="s">
        <v>329</v>
      </c>
      <c r="F131" s="16" t="str">
        <f t="shared" si="14"/>
        <v>G.-Cantor-Gymnasium, TH, Taubenstraße, Invest.-zuschuss an ZGM - Planung</v>
      </c>
      <c r="G131" s="4" t="s">
        <v>330</v>
      </c>
      <c r="H131" s="4" t="s">
        <v>129</v>
      </c>
      <c r="I131" s="4" t="s">
        <v>212</v>
      </c>
      <c r="J131" s="4" t="s">
        <v>240</v>
      </c>
      <c r="K131" s="14" t="s">
        <v>332</v>
      </c>
      <c r="L131" s="5" t="s">
        <v>9</v>
      </c>
      <c r="M131" s="5" t="s">
        <v>210</v>
      </c>
      <c r="N131" s="5" t="s">
        <v>241</v>
      </c>
      <c r="O131" s="5" t="s">
        <v>242</v>
      </c>
      <c r="P131" s="6">
        <v>0</v>
      </c>
      <c r="Q131" s="17"/>
      <c r="R131" s="19">
        <v>15000</v>
      </c>
      <c r="S131" s="7">
        <v>0</v>
      </c>
      <c r="T131" s="7">
        <v>0</v>
      </c>
      <c r="U131" s="8">
        <f>S131-T131</f>
        <v>0</v>
      </c>
      <c r="V131" s="6">
        <v>15000</v>
      </c>
      <c r="W131" s="17"/>
      <c r="X131" s="7">
        <v>0.01</v>
      </c>
      <c r="Y131" s="7">
        <v>10191.120000000001</v>
      </c>
      <c r="Z131" s="8">
        <f>X131+Y131+AA131</f>
        <v>15000</v>
      </c>
      <c r="AA131" s="7">
        <v>4808.87</v>
      </c>
      <c r="AB131" s="8"/>
      <c r="AC131" s="20">
        <f>IF(AA131-R131&gt;R131,R131,AA131)</f>
        <v>4808.87</v>
      </c>
      <c r="AD131" s="8"/>
    </row>
    <row r="132" spans="1:30">
      <c r="A132" s="14" t="s">
        <v>334</v>
      </c>
      <c r="B132" s="4" t="s">
        <v>238</v>
      </c>
      <c r="C132" s="4" t="s">
        <v>335</v>
      </c>
      <c r="D132" s="4" t="s">
        <v>3</v>
      </c>
      <c r="E132" s="4" t="s">
        <v>4</v>
      </c>
      <c r="F132" s="16" t="str">
        <f t="shared" si="14"/>
        <v>Jahresansätze, Erwerb beweglicher Sachen des Anlagevermögens</v>
      </c>
      <c r="G132" s="4" t="s">
        <v>5</v>
      </c>
      <c r="H132" s="4" t="s">
        <v>226</v>
      </c>
      <c r="I132" s="4" t="s">
        <v>106</v>
      </c>
      <c r="J132" s="4" t="s">
        <v>240</v>
      </c>
      <c r="K132" s="14" t="s">
        <v>9</v>
      </c>
      <c r="L132" s="5" t="s">
        <v>17</v>
      </c>
      <c r="M132" s="5" t="s">
        <v>11</v>
      </c>
      <c r="N132" s="5" t="s">
        <v>241</v>
      </c>
      <c r="O132" s="5" t="s">
        <v>242</v>
      </c>
      <c r="P132" s="6">
        <v>5400</v>
      </c>
      <c r="Q132" s="17"/>
      <c r="R132" s="19">
        <v>0</v>
      </c>
      <c r="S132" s="7">
        <v>0</v>
      </c>
      <c r="T132" s="7">
        <v>5400</v>
      </c>
      <c r="U132" s="8">
        <f>S132-T132</f>
        <v>-5400</v>
      </c>
      <c r="V132" s="6">
        <v>0</v>
      </c>
      <c r="W132" s="17"/>
      <c r="X132" s="7">
        <v>0</v>
      </c>
      <c r="Y132" s="7">
        <v>0</v>
      </c>
      <c r="Z132" s="8">
        <f>X132+Y132+AA132</f>
        <v>0</v>
      </c>
      <c r="AA132" s="7">
        <v>0</v>
      </c>
      <c r="AB132" s="8"/>
      <c r="AC132" s="20">
        <f>IF(AA132-R132&gt;R132,R132,AA132)</f>
        <v>0</v>
      </c>
      <c r="AD132" s="8"/>
    </row>
    <row r="133" spans="1:30">
      <c r="A133" s="14" t="s">
        <v>336</v>
      </c>
      <c r="B133" s="4" t="s">
        <v>238</v>
      </c>
      <c r="C133" s="4" t="s">
        <v>335</v>
      </c>
      <c r="D133" s="4" t="s">
        <v>3</v>
      </c>
      <c r="E133" s="4" t="s">
        <v>4</v>
      </c>
      <c r="F133" s="16" t="str">
        <f t="shared" si="14"/>
        <v>Jahresansätze, geringwertige Wirtschafts- güter</v>
      </c>
      <c r="G133" s="4" t="s">
        <v>5</v>
      </c>
      <c r="H133" s="4" t="s">
        <v>6</v>
      </c>
      <c r="I133" s="4" t="s">
        <v>7</v>
      </c>
      <c r="J133" s="4" t="s">
        <v>240</v>
      </c>
      <c r="K133" s="14" t="s">
        <v>9</v>
      </c>
      <c r="L133" s="5" t="s">
        <v>10</v>
      </c>
      <c r="M133" s="5" t="s">
        <v>11</v>
      </c>
      <c r="N133" s="5" t="s">
        <v>241</v>
      </c>
      <c r="O133" s="5" t="s">
        <v>242</v>
      </c>
      <c r="P133" s="6">
        <v>3600</v>
      </c>
      <c r="Q133" s="17"/>
      <c r="R133" s="19">
        <v>0</v>
      </c>
      <c r="S133" s="7">
        <v>0</v>
      </c>
      <c r="T133" s="7">
        <v>3600</v>
      </c>
      <c r="U133" s="8">
        <f>S133-T133</f>
        <v>-3600</v>
      </c>
      <c r="V133" s="6">
        <v>0</v>
      </c>
      <c r="W133" s="17"/>
      <c r="X133" s="7">
        <v>0</v>
      </c>
      <c r="Y133" s="7">
        <v>0</v>
      </c>
      <c r="Z133" s="8">
        <f>X133+Y133+AA133</f>
        <v>0</v>
      </c>
      <c r="AA133" s="7">
        <v>0</v>
      </c>
      <c r="AB133" s="8"/>
      <c r="AC133" s="20">
        <f>IF(AA133-R133&gt;R133,R133,AA133)</f>
        <v>0</v>
      </c>
      <c r="AD133" s="8"/>
    </row>
    <row r="134" spans="1:30" ht="15" customHeight="1">
      <c r="A134" s="14" t="s">
        <v>337</v>
      </c>
      <c r="B134" s="4" t="s">
        <v>238</v>
      </c>
      <c r="C134" s="4" t="s">
        <v>338</v>
      </c>
      <c r="D134" s="4" t="s">
        <v>65</v>
      </c>
      <c r="E134" s="4" t="s">
        <v>4</v>
      </c>
      <c r="F134" s="16" t="str">
        <f t="shared" si="14"/>
        <v xml:space="preserve">Jahresansätze, Zuw. vom Land </v>
      </c>
      <c r="G134" s="4" t="s">
        <v>5</v>
      </c>
      <c r="H134" s="4" t="s">
        <v>1542</v>
      </c>
      <c r="I134" s="4" t="s">
        <v>9</v>
      </c>
      <c r="J134" s="4" t="s">
        <v>66</v>
      </c>
      <c r="K134" s="14" t="s">
        <v>9</v>
      </c>
      <c r="L134" s="5" t="s">
        <v>9</v>
      </c>
      <c r="M134" s="5" t="s">
        <v>68</v>
      </c>
      <c r="N134" s="5" t="s">
        <v>241</v>
      </c>
      <c r="O134" s="5" t="s">
        <v>242</v>
      </c>
      <c r="P134" s="7"/>
      <c r="Q134" s="17">
        <v>11600</v>
      </c>
      <c r="R134" s="20"/>
      <c r="S134" s="7">
        <v>0</v>
      </c>
      <c r="T134" s="7">
        <v>0</v>
      </c>
      <c r="U134" s="8">
        <f>-S134-T134</f>
        <v>0</v>
      </c>
      <c r="V134" s="7"/>
      <c r="W134" s="17">
        <v>11600</v>
      </c>
      <c r="X134" s="7">
        <v>0</v>
      </c>
      <c r="Y134" s="7">
        <v>0</v>
      </c>
      <c r="Z134" s="8"/>
      <c r="AA134" s="7"/>
      <c r="AB134" s="8">
        <v>0</v>
      </c>
      <c r="AC134" s="20"/>
      <c r="AD134" s="8"/>
    </row>
    <row r="135" spans="1:30">
      <c r="A135" s="14" t="s">
        <v>339</v>
      </c>
      <c r="B135" s="4" t="s">
        <v>238</v>
      </c>
      <c r="C135" s="4" t="s">
        <v>338</v>
      </c>
      <c r="D135" s="4" t="s">
        <v>3</v>
      </c>
      <c r="E135" s="4" t="s">
        <v>4</v>
      </c>
      <c r="F135" s="16" t="str">
        <f t="shared" si="14"/>
        <v>Jahresansätze, geringwertige Wirtschafts- güter</v>
      </c>
      <c r="G135" s="4" t="s">
        <v>5</v>
      </c>
      <c r="H135" s="4" t="s">
        <v>6</v>
      </c>
      <c r="I135" s="4" t="s">
        <v>7</v>
      </c>
      <c r="J135" s="4" t="s">
        <v>240</v>
      </c>
      <c r="K135" s="14" t="s">
        <v>9</v>
      </c>
      <c r="L135" s="5" t="s">
        <v>9</v>
      </c>
      <c r="M135" s="5" t="s">
        <v>11</v>
      </c>
      <c r="N135" s="5" t="s">
        <v>241</v>
      </c>
      <c r="O135" s="5" t="s">
        <v>242</v>
      </c>
      <c r="P135" s="6">
        <v>900</v>
      </c>
      <c r="Q135" s="17"/>
      <c r="R135" s="19">
        <v>0</v>
      </c>
      <c r="S135" s="7">
        <v>0</v>
      </c>
      <c r="T135" s="7">
        <v>100</v>
      </c>
      <c r="U135" s="8">
        <f t="shared" ref="U135:U143" si="31">S135-T135</f>
        <v>-100</v>
      </c>
      <c r="V135" s="6">
        <v>800</v>
      </c>
      <c r="W135" s="17"/>
      <c r="X135" s="7">
        <v>800</v>
      </c>
      <c r="Y135" s="7">
        <v>0</v>
      </c>
      <c r="Z135" s="8">
        <f t="shared" ref="Z135:Z143" si="32">X135+Y135+AA135</f>
        <v>800</v>
      </c>
      <c r="AA135" s="7">
        <v>0</v>
      </c>
      <c r="AB135" s="8"/>
      <c r="AC135" s="20">
        <f t="shared" ref="AC135:AC143" si="33">IF(AA135-R135&gt;R135,R135,AA135)</f>
        <v>0</v>
      </c>
      <c r="AD135" s="8"/>
    </row>
    <row r="136" spans="1:30">
      <c r="A136" s="14" t="s">
        <v>340</v>
      </c>
      <c r="B136" s="4" t="s">
        <v>238</v>
      </c>
      <c r="C136" s="4" t="s">
        <v>338</v>
      </c>
      <c r="D136" s="4" t="s">
        <v>179</v>
      </c>
      <c r="E136" s="4" t="s">
        <v>4</v>
      </c>
      <c r="F136" s="16" t="str">
        <f t="shared" si="14"/>
        <v>Jahresansätze, Lehr-, Lern- und Unterrichtsmittel</v>
      </c>
      <c r="G136" s="4" t="s">
        <v>5</v>
      </c>
      <c r="H136" s="4" t="s">
        <v>180</v>
      </c>
      <c r="I136" s="4" t="s">
        <v>181</v>
      </c>
      <c r="J136" s="4" t="s">
        <v>240</v>
      </c>
      <c r="K136" s="14" t="s">
        <v>9</v>
      </c>
      <c r="L136" s="5" t="s">
        <v>17</v>
      </c>
      <c r="M136" s="5" t="s">
        <v>11</v>
      </c>
      <c r="N136" s="5" t="s">
        <v>241</v>
      </c>
      <c r="O136" s="5" t="s">
        <v>242</v>
      </c>
      <c r="P136" s="6">
        <v>24200</v>
      </c>
      <c r="Q136" s="17"/>
      <c r="R136" s="19">
        <v>0</v>
      </c>
      <c r="S136" s="7">
        <v>0</v>
      </c>
      <c r="T136" s="7">
        <v>8600</v>
      </c>
      <c r="U136" s="8">
        <f t="shared" si="31"/>
        <v>-8600</v>
      </c>
      <c r="V136" s="6">
        <v>15600</v>
      </c>
      <c r="W136" s="17"/>
      <c r="X136" s="7">
        <v>15539.14</v>
      </c>
      <c r="Y136" s="7">
        <v>0</v>
      </c>
      <c r="Z136" s="8">
        <f t="shared" si="32"/>
        <v>15539.14</v>
      </c>
      <c r="AA136" s="7">
        <v>0</v>
      </c>
      <c r="AB136" s="8"/>
      <c r="AC136" s="20">
        <f t="shared" si="33"/>
        <v>0</v>
      </c>
      <c r="AD136" s="8"/>
    </row>
    <row r="137" spans="1:30">
      <c r="A137" s="14" t="s">
        <v>341</v>
      </c>
      <c r="B137" s="4" t="s">
        <v>238</v>
      </c>
      <c r="C137" s="4" t="s">
        <v>342</v>
      </c>
      <c r="D137" s="4" t="s">
        <v>3</v>
      </c>
      <c r="E137" s="4" t="s">
        <v>4</v>
      </c>
      <c r="F137" s="16" t="str">
        <f t="shared" ref="F137:F201" si="34">TRIM(G137)&amp;", "&amp;TRIM(H137)&amp;" "&amp;TRIM(I137)</f>
        <v>Gymnasium "Thomas Müntzer" PPP-Projekt, geringwertige Wirtschafts- güter</v>
      </c>
      <c r="G137" s="4" t="s">
        <v>343</v>
      </c>
      <c r="H137" s="4" t="s">
        <v>6</v>
      </c>
      <c r="I137" s="4" t="s">
        <v>7</v>
      </c>
      <c r="J137" s="4" t="s">
        <v>240</v>
      </c>
      <c r="K137" s="14" t="s">
        <v>9</v>
      </c>
      <c r="L137" s="5" t="s">
        <v>10</v>
      </c>
      <c r="M137" s="5" t="s">
        <v>11</v>
      </c>
      <c r="N137" s="5" t="s">
        <v>241</v>
      </c>
      <c r="O137" s="5" t="s">
        <v>242</v>
      </c>
      <c r="P137" s="6">
        <v>2700</v>
      </c>
      <c r="Q137" s="17"/>
      <c r="R137" s="19">
        <v>0</v>
      </c>
      <c r="S137" s="7">
        <v>0</v>
      </c>
      <c r="T137" s="7">
        <v>2700</v>
      </c>
      <c r="U137" s="8">
        <f t="shared" si="31"/>
        <v>-2700</v>
      </c>
      <c r="V137" s="6">
        <v>0</v>
      </c>
      <c r="W137" s="17"/>
      <c r="X137" s="7">
        <v>0</v>
      </c>
      <c r="Y137" s="7">
        <v>0</v>
      </c>
      <c r="Z137" s="8">
        <f t="shared" si="32"/>
        <v>0</v>
      </c>
      <c r="AA137" s="7">
        <v>0</v>
      </c>
      <c r="AB137" s="8"/>
      <c r="AC137" s="20">
        <f t="shared" si="33"/>
        <v>0</v>
      </c>
      <c r="AD137" s="8"/>
    </row>
    <row r="138" spans="1:30">
      <c r="A138" s="14" t="s">
        <v>344</v>
      </c>
      <c r="B138" s="4" t="s">
        <v>238</v>
      </c>
      <c r="C138" s="4" t="s">
        <v>342</v>
      </c>
      <c r="D138" s="4" t="s">
        <v>179</v>
      </c>
      <c r="E138" s="4" t="s">
        <v>4</v>
      </c>
      <c r="F138" s="16" t="str">
        <f t="shared" si="34"/>
        <v>Gymnasium "Thomas Müntzer" PPP-Projekt, Lehr-, Lern- und Unterrichtsmittel</v>
      </c>
      <c r="G138" s="4" t="s">
        <v>343</v>
      </c>
      <c r="H138" s="4" t="s">
        <v>180</v>
      </c>
      <c r="I138" s="4" t="s">
        <v>181</v>
      </c>
      <c r="J138" s="4" t="s">
        <v>240</v>
      </c>
      <c r="K138" s="14" t="s">
        <v>9</v>
      </c>
      <c r="L138" s="5" t="s">
        <v>9</v>
      </c>
      <c r="M138" s="5" t="s">
        <v>11</v>
      </c>
      <c r="N138" s="5" t="s">
        <v>241</v>
      </c>
      <c r="O138" s="5" t="s">
        <v>242</v>
      </c>
      <c r="P138" s="6">
        <v>7200</v>
      </c>
      <c r="Q138" s="17"/>
      <c r="R138" s="19">
        <v>0</v>
      </c>
      <c r="S138" s="7">
        <v>0</v>
      </c>
      <c r="T138" s="7">
        <v>7200</v>
      </c>
      <c r="U138" s="8">
        <f t="shared" si="31"/>
        <v>-7200</v>
      </c>
      <c r="V138" s="6">
        <v>0</v>
      </c>
      <c r="W138" s="17"/>
      <c r="X138" s="7">
        <v>0</v>
      </c>
      <c r="Y138" s="7">
        <v>0</v>
      </c>
      <c r="Z138" s="8">
        <f t="shared" si="32"/>
        <v>0</v>
      </c>
      <c r="AA138" s="7">
        <v>0</v>
      </c>
      <c r="AB138" s="8"/>
      <c r="AC138" s="20">
        <f t="shared" si="33"/>
        <v>0</v>
      </c>
      <c r="AD138" s="8"/>
    </row>
    <row r="139" spans="1:30">
      <c r="A139" s="14" t="s">
        <v>345</v>
      </c>
      <c r="B139" s="4" t="s">
        <v>238</v>
      </c>
      <c r="C139" s="4" t="s">
        <v>346</v>
      </c>
      <c r="D139" s="4" t="s">
        <v>3</v>
      </c>
      <c r="E139" s="4" t="s">
        <v>4</v>
      </c>
      <c r="F139" s="16" t="str">
        <f t="shared" si="34"/>
        <v>Jahresansätze, geringwertige Wirtschafts- güter</v>
      </c>
      <c r="G139" s="4" t="s">
        <v>5</v>
      </c>
      <c r="H139" s="4" t="s">
        <v>6</v>
      </c>
      <c r="I139" s="4" t="s">
        <v>7</v>
      </c>
      <c r="J139" s="4" t="s">
        <v>240</v>
      </c>
      <c r="K139" s="14" t="s">
        <v>9</v>
      </c>
      <c r="L139" s="5" t="s">
        <v>10</v>
      </c>
      <c r="M139" s="5" t="s">
        <v>11</v>
      </c>
      <c r="N139" s="5" t="s">
        <v>241</v>
      </c>
      <c r="O139" s="5" t="s">
        <v>242</v>
      </c>
      <c r="P139" s="6">
        <v>0</v>
      </c>
      <c r="Q139" s="17"/>
      <c r="R139" s="19">
        <v>3700</v>
      </c>
      <c r="S139" s="7">
        <v>0</v>
      </c>
      <c r="T139" s="7">
        <v>0</v>
      </c>
      <c r="U139" s="8">
        <f t="shared" si="31"/>
        <v>0</v>
      </c>
      <c r="V139" s="6">
        <v>3700</v>
      </c>
      <c r="W139" s="17"/>
      <c r="X139" s="7">
        <v>0</v>
      </c>
      <c r="Y139" s="7">
        <v>0</v>
      </c>
      <c r="Z139" s="8">
        <f t="shared" si="32"/>
        <v>3662.82</v>
      </c>
      <c r="AA139" s="7">
        <v>3662.82</v>
      </c>
      <c r="AB139" s="8"/>
      <c r="AC139" s="20">
        <f t="shared" si="33"/>
        <v>3662.82</v>
      </c>
      <c r="AD139" s="8"/>
    </row>
    <row r="140" spans="1:30">
      <c r="A140" s="14" t="s">
        <v>347</v>
      </c>
      <c r="B140" s="4" t="s">
        <v>238</v>
      </c>
      <c r="C140" s="4" t="s">
        <v>346</v>
      </c>
      <c r="D140" s="4" t="s">
        <v>179</v>
      </c>
      <c r="E140" s="4" t="s">
        <v>4</v>
      </c>
      <c r="F140" s="16" t="str">
        <f t="shared" si="34"/>
        <v>Jahresansätze, Lehr-, Lern- und Unterrichtsmittel</v>
      </c>
      <c r="G140" s="4" t="s">
        <v>5</v>
      </c>
      <c r="H140" s="4" t="s">
        <v>180</v>
      </c>
      <c r="I140" s="4" t="s">
        <v>181</v>
      </c>
      <c r="J140" s="4" t="s">
        <v>240</v>
      </c>
      <c r="K140" s="14" t="s">
        <v>9</v>
      </c>
      <c r="L140" s="5" t="s">
        <v>17</v>
      </c>
      <c r="M140" s="5" t="s">
        <v>11</v>
      </c>
      <c r="N140" s="5" t="s">
        <v>241</v>
      </c>
      <c r="O140" s="5" t="s">
        <v>242</v>
      </c>
      <c r="P140" s="6">
        <v>0</v>
      </c>
      <c r="Q140" s="17"/>
      <c r="R140" s="19">
        <v>19900</v>
      </c>
      <c r="S140" s="7">
        <v>0</v>
      </c>
      <c r="T140" s="7">
        <v>0</v>
      </c>
      <c r="U140" s="8">
        <f t="shared" si="31"/>
        <v>0</v>
      </c>
      <c r="V140" s="6">
        <v>19900</v>
      </c>
      <c r="W140" s="17"/>
      <c r="X140" s="7">
        <v>0</v>
      </c>
      <c r="Y140" s="7">
        <v>0</v>
      </c>
      <c r="Z140" s="8">
        <f t="shared" si="32"/>
        <v>19811.12</v>
      </c>
      <c r="AA140" s="7">
        <v>19811.12</v>
      </c>
      <c r="AB140" s="8"/>
      <c r="AC140" s="20">
        <f t="shared" si="33"/>
        <v>19811.12</v>
      </c>
      <c r="AD140" s="8"/>
    </row>
    <row r="141" spans="1:30">
      <c r="A141" s="14" t="s">
        <v>348</v>
      </c>
      <c r="B141" s="4" t="s">
        <v>238</v>
      </c>
      <c r="C141" s="4" t="s">
        <v>346</v>
      </c>
      <c r="D141" s="4" t="s">
        <v>126</v>
      </c>
      <c r="E141" s="4" t="s">
        <v>117</v>
      </c>
      <c r="F141" s="16" t="str">
        <f t="shared" si="34"/>
        <v>BBS I, An der Schwimmhalle 6, Brandschutz, Invest.-zuschuss an ZGM - Bauleistungen</v>
      </c>
      <c r="G141" s="4" t="s">
        <v>349</v>
      </c>
      <c r="H141" s="4" t="s">
        <v>129</v>
      </c>
      <c r="I141" s="4" t="s">
        <v>130</v>
      </c>
      <c r="J141" s="4" t="s">
        <v>240</v>
      </c>
      <c r="K141" s="14" t="s">
        <v>9</v>
      </c>
      <c r="L141" s="5" t="s">
        <v>9</v>
      </c>
      <c r="M141" s="5" t="s">
        <v>253</v>
      </c>
      <c r="N141" s="5" t="s">
        <v>241</v>
      </c>
      <c r="O141" s="5" t="s">
        <v>242</v>
      </c>
      <c r="P141" s="6">
        <v>30000</v>
      </c>
      <c r="Q141" s="17"/>
      <c r="R141" s="19">
        <v>0</v>
      </c>
      <c r="S141" s="7">
        <v>0</v>
      </c>
      <c r="T141" s="7">
        <v>30000</v>
      </c>
      <c r="U141" s="8">
        <f t="shared" si="31"/>
        <v>-30000</v>
      </c>
      <c r="V141" s="6">
        <v>0</v>
      </c>
      <c r="W141" s="17"/>
      <c r="X141" s="7">
        <v>0</v>
      </c>
      <c r="Y141" s="7">
        <v>0</v>
      </c>
      <c r="Z141" s="8">
        <f t="shared" si="32"/>
        <v>0</v>
      </c>
      <c r="AA141" s="7">
        <v>0</v>
      </c>
      <c r="AB141" s="8"/>
      <c r="AC141" s="20">
        <f t="shared" si="33"/>
        <v>0</v>
      </c>
      <c r="AD141" s="8"/>
    </row>
    <row r="142" spans="1:30">
      <c r="A142" s="14" t="s">
        <v>350</v>
      </c>
      <c r="B142" s="4" t="s">
        <v>238</v>
      </c>
      <c r="C142" s="4" t="s">
        <v>351</v>
      </c>
      <c r="D142" s="4" t="s">
        <v>179</v>
      </c>
      <c r="E142" s="4" t="s">
        <v>4</v>
      </c>
      <c r="F142" s="16" t="str">
        <f t="shared" si="34"/>
        <v>Jahresansätze, Lehr-, Lern- und Unterrichtsmittel</v>
      </c>
      <c r="G142" s="4" t="s">
        <v>5</v>
      </c>
      <c r="H142" s="4" t="s">
        <v>180</v>
      </c>
      <c r="I142" s="4" t="s">
        <v>181</v>
      </c>
      <c r="J142" s="4" t="s">
        <v>240</v>
      </c>
      <c r="K142" s="14" t="s">
        <v>9</v>
      </c>
      <c r="L142" s="5" t="s">
        <v>17</v>
      </c>
      <c r="M142" s="5" t="s">
        <v>11</v>
      </c>
      <c r="N142" s="5" t="s">
        <v>241</v>
      </c>
      <c r="O142" s="5" t="s">
        <v>242</v>
      </c>
      <c r="P142" s="6">
        <v>0</v>
      </c>
      <c r="Q142" s="17"/>
      <c r="R142" s="19">
        <v>35200</v>
      </c>
      <c r="S142" s="7">
        <v>1000</v>
      </c>
      <c r="T142" s="7">
        <v>0</v>
      </c>
      <c r="U142" s="8">
        <f t="shared" si="31"/>
        <v>1000</v>
      </c>
      <c r="V142" s="6">
        <v>36200</v>
      </c>
      <c r="W142" s="17"/>
      <c r="X142" s="7">
        <v>0</v>
      </c>
      <c r="Y142" s="7">
        <v>0</v>
      </c>
      <c r="Z142" s="8">
        <f t="shared" si="32"/>
        <v>36120.07</v>
      </c>
      <c r="AA142" s="7">
        <v>36120.07</v>
      </c>
      <c r="AB142" s="8"/>
      <c r="AC142" s="20">
        <f t="shared" si="33"/>
        <v>36120.07</v>
      </c>
      <c r="AD142" s="8"/>
    </row>
    <row r="143" spans="1:30">
      <c r="A143" s="14" t="s">
        <v>352</v>
      </c>
      <c r="B143" s="4" t="s">
        <v>238</v>
      </c>
      <c r="C143" s="4" t="s">
        <v>351</v>
      </c>
      <c r="D143" s="4" t="s">
        <v>197</v>
      </c>
      <c r="E143" s="4" t="s">
        <v>127</v>
      </c>
      <c r="F143" s="16" t="str">
        <f t="shared" si="34"/>
        <v>BB II, Grasnelkenweg, TH KT 60, Invest.-zuschuss an ZGM - Planung</v>
      </c>
      <c r="G143" s="4" t="s">
        <v>353</v>
      </c>
      <c r="H143" s="4" t="s">
        <v>129</v>
      </c>
      <c r="I143" s="4" t="s">
        <v>212</v>
      </c>
      <c r="J143" s="4" t="s">
        <v>240</v>
      </c>
      <c r="K143" s="14" t="s">
        <v>9</v>
      </c>
      <c r="L143" s="5" t="s">
        <v>17</v>
      </c>
      <c r="M143" s="5" t="s">
        <v>253</v>
      </c>
      <c r="N143" s="5" t="s">
        <v>241</v>
      </c>
      <c r="O143" s="5" t="s">
        <v>242</v>
      </c>
      <c r="P143" s="6">
        <v>0</v>
      </c>
      <c r="Q143" s="17"/>
      <c r="R143" s="19">
        <v>0</v>
      </c>
      <c r="S143" s="7">
        <v>0</v>
      </c>
      <c r="T143" s="7">
        <v>0</v>
      </c>
      <c r="U143" s="8">
        <f t="shared" si="31"/>
        <v>0</v>
      </c>
      <c r="V143" s="6">
        <v>0</v>
      </c>
      <c r="W143" s="17"/>
      <c r="X143" s="7">
        <v>5487.76</v>
      </c>
      <c r="Y143" s="7">
        <v>0</v>
      </c>
      <c r="Z143" s="8">
        <f t="shared" si="32"/>
        <v>5487.76</v>
      </c>
      <c r="AA143" s="7">
        <v>0</v>
      </c>
      <c r="AB143" s="8"/>
      <c r="AC143" s="20">
        <f t="shared" si="33"/>
        <v>0</v>
      </c>
      <c r="AD143" s="8"/>
    </row>
    <row r="144" spans="1:30" ht="15" customHeight="1">
      <c r="A144" s="14" t="s">
        <v>354</v>
      </c>
      <c r="B144" s="4" t="s">
        <v>238</v>
      </c>
      <c r="C144" s="4" t="s">
        <v>355</v>
      </c>
      <c r="D144" s="4" t="s">
        <v>65</v>
      </c>
      <c r="E144" s="4" t="s">
        <v>4</v>
      </c>
      <c r="F144" s="16" t="str">
        <f t="shared" si="34"/>
        <v xml:space="preserve">Jahresansätze, Zuw. vom Land </v>
      </c>
      <c r="G144" s="4" t="s">
        <v>5</v>
      </c>
      <c r="H144" s="4" t="s">
        <v>1542</v>
      </c>
      <c r="I144" s="4" t="s">
        <v>9</v>
      </c>
      <c r="J144" s="4" t="s">
        <v>66</v>
      </c>
      <c r="K144" s="14" t="s">
        <v>9</v>
      </c>
      <c r="L144" s="5" t="s">
        <v>303</v>
      </c>
      <c r="M144" s="5" t="s">
        <v>68</v>
      </c>
      <c r="N144" s="5" t="s">
        <v>241</v>
      </c>
      <c r="O144" s="5" t="s">
        <v>242</v>
      </c>
      <c r="P144" s="7"/>
      <c r="Q144" s="17">
        <v>29000</v>
      </c>
      <c r="R144" s="20"/>
      <c r="S144" s="7">
        <v>0</v>
      </c>
      <c r="T144" s="7">
        <v>0</v>
      </c>
      <c r="U144" s="8">
        <f>-S144-T144</f>
        <v>0</v>
      </c>
      <c r="V144" s="7"/>
      <c r="W144" s="17">
        <v>29000</v>
      </c>
      <c r="X144" s="7">
        <v>0</v>
      </c>
      <c r="Y144" s="7">
        <v>0</v>
      </c>
      <c r="Z144" s="8"/>
      <c r="AA144" s="7"/>
      <c r="AB144" s="8">
        <v>28560.45</v>
      </c>
      <c r="AC144" s="20"/>
      <c r="AD144" s="8"/>
    </row>
    <row r="145" spans="1:30">
      <c r="A145" s="14" t="s">
        <v>356</v>
      </c>
      <c r="B145" s="4" t="s">
        <v>238</v>
      </c>
      <c r="C145" s="4" t="s">
        <v>355</v>
      </c>
      <c r="D145" s="4" t="s">
        <v>3</v>
      </c>
      <c r="E145" s="4" t="s">
        <v>4</v>
      </c>
      <c r="F145" s="16" t="str">
        <f t="shared" si="34"/>
        <v>Jahresansätze, Erwerb beweglicher Sachen des Anlagevermögens</v>
      </c>
      <c r="G145" s="4" t="s">
        <v>5</v>
      </c>
      <c r="H145" s="4" t="s">
        <v>226</v>
      </c>
      <c r="I145" s="4" t="s">
        <v>106</v>
      </c>
      <c r="J145" s="4" t="s">
        <v>240</v>
      </c>
      <c r="K145" s="14" t="s">
        <v>357</v>
      </c>
      <c r="L145" s="5" t="s">
        <v>17</v>
      </c>
      <c r="M145" s="5" t="s">
        <v>11</v>
      </c>
      <c r="N145" s="5" t="s">
        <v>241</v>
      </c>
      <c r="O145" s="5" t="s">
        <v>242</v>
      </c>
      <c r="P145" s="6">
        <v>5800</v>
      </c>
      <c r="Q145" s="17"/>
      <c r="R145" s="19">
        <v>0</v>
      </c>
      <c r="S145" s="7">
        <v>0</v>
      </c>
      <c r="T145" s="7">
        <v>5800</v>
      </c>
      <c r="U145" s="8">
        <f t="shared" ref="U145:U152" si="35">S145-T145</f>
        <v>-5800</v>
      </c>
      <c r="V145" s="6">
        <v>0</v>
      </c>
      <c r="W145" s="17"/>
      <c r="X145" s="7">
        <v>0</v>
      </c>
      <c r="Y145" s="7">
        <v>0</v>
      </c>
      <c r="Z145" s="8">
        <f t="shared" ref="Z145:Z152" si="36">X145+Y145+AA145</f>
        <v>0</v>
      </c>
      <c r="AA145" s="7">
        <v>0</v>
      </c>
      <c r="AB145" s="8"/>
      <c r="AC145" s="20">
        <f t="shared" ref="AC145:AC152" si="37">IF(AA145-R145&gt;R145,R145,AA145)</f>
        <v>0</v>
      </c>
      <c r="AD145" s="8"/>
    </row>
    <row r="146" spans="1:30">
      <c r="A146" s="14" t="s">
        <v>358</v>
      </c>
      <c r="B146" s="4" t="s">
        <v>238</v>
      </c>
      <c r="C146" s="4" t="s">
        <v>355</v>
      </c>
      <c r="D146" s="4" t="s">
        <v>3</v>
      </c>
      <c r="E146" s="4" t="s">
        <v>4</v>
      </c>
      <c r="F146" s="16" t="str">
        <f t="shared" si="34"/>
        <v>Jahresansätze, geringwertige Wirtschafts- güter</v>
      </c>
      <c r="G146" s="4" t="s">
        <v>5</v>
      </c>
      <c r="H146" s="4" t="s">
        <v>6</v>
      </c>
      <c r="I146" s="4" t="s">
        <v>7</v>
      </c>
      <c r="J146" s="4" t="s">
        <v>240</v>
      </c>
      <c r="K146" s="14" t="s">
        <v>9</v>
      </c>
      <c r="L146" s="5" t="s">
        <v>10</v>
      </c>
      <c r="M146" s="5" t="s">
        <v>11</v>
      </c>
      <c r="N146" s="5" t="s">
        <v>241</v>
      </c>
      <c r="O146" s="5" t="s">
        <v>242</v>
      </c>
      <c r="P146" s="6">
        <v>3400</v>
      </c>
      <c r="Q146" s="17"/>
      <c r="R146" s="19">
        <v>500</v>
      </c>
      <c r="S146" s="7">
        <v>0</v>
      </c>
      <c r="T146" s="7">
        <v>3400</v>
      </c>
      <c r="U146" s="8">
        <f t="shared" si="35"/>
        <v>-3400</v>
      </c>
      <c r="V146" s="6">
        <v>500</v>
      </c>
      <c r="W146" s="17"/>
      <c r="X146" s="7">
        <v>0</v>
      </c>
      <c r="Y146" s="7">
        <v>0</v>
      </c>
      <c r="Z146" s="8">
        <f t="shared" si="36"/>
        <v>520.15</v>
      </c>
      <c r="AA146" s="7">
        <v>520.15</v>
      </c>
      <c r="AB146" s="8"/>
      <c r="AC146" s="20">
        <f t="shared" si="37"/>
        <v>520.15</v>
      </c>
      <c r="AD146" s="8"/>
    </row>
    <row r="147" spans="1:30">
      <c r="A147" s="14" t="s">
        <v>359</v>
      </c>
      <c r="B147" s="4" t="s">
        <v>238</v>
      </c>
      <c r="C147" s="4" t="s">
        <v>355</v>
      </c>
      <c r="D147" s="4" t="s">
        <v>179</v>
      </c>
      <c r="E147" s="4" t="s">
        <v>4</v>
      </c>
      <c r="F147" s="16" t="str">
        <f t="shared" si="34"/>
        <v>Jahresansätze, Lehr-, Lern- und Unterrichtsmittel</v>
      </c>
      <c r="G147" s="4" t="s">
        <v>5</v>
      </c>
      <c r="H147" s="4" t="s">
        <v>180</v>
      </c>
      <c r="I147" s="4" t="s">
        <v>181</v>
      </c>
      <c r="J147" s="4" t="s">
        <v>240</v>
      </c>
      <c r="K147" s="14" t="s">
        <v>357</v>
      </c>
      <c r="L147" s="5" t="s">
        <v>17</v>
      </c>
      <c r="M147" s="5" t="s">
        <v>11</v>
      </c>
      <c r="N147" s="5" t="s">
        <v>241</v>
      </c>
      <c r="O147" s="5" t="s">
        <v>242</v>
      </c>
      <c r="P147" s="6">
        <v>54200</v>
      </c>
      <c r="Q147" s="17"/>
      <c r="R147" s="19">
        <v>16500</v>
      </c>
      <c r="S147" s="7">
        <v>0</v>
      </c>
      <c r="T147" s="7">
        <v>15400</v>
      </c>
      <c r="U147" s="8">
        <f t="shared" si="35"/>
        <v>-15400</v>
      </c>
      <c r="V147" s="6">
        <v>55300</v>
      </c>
      <c r="W147" s="17"/>
      <c r="X147" s="7">
        <v>0</v>
      </c>
      <c r="Y147" s="7">
        <v>0</v>
      </c>
      <c r="Z147" s="8">
        <f t="shared" si="36"/>
        <v>54563.29</v>
      </c>
      <c r="AA147" s="7">
        <v>54563.29</v>
      </c>
      <c r="AB147" s="8"/>
      <c r="AC147" s="20">
        <f t="shared" si="37"/>
        <v>16500</v>
      </c>
      <c r="AD147" s="8"/>
    </row>
    <row r="148" spans="1:30">
      <c r="A148" s="14" t="s">
        <v>360</v>
      </c>
      <c r="B148" s="4" t="s">
        <v>238</v>
      </c>
      <c r="C148" s="4" t="s">
        <v>361</v>
      </c>
      <c r="D148" s="4" t="s">
        <v>3</v>
      </c>
      <c r="E148" s="4" t="s">
        <v>4</v>
      </c>
      <c r="F148" s="16" t="str">
        <f t="shared" si="34"/>
        <v>Jahresansätze, Erwerb beweglicher Sachen des Anlagevermögens</v>
      </c>
      <c r="G148" s="4" t="s">
        <v>5</v>
      </c>
      <c r="H148" s="4" t="s">
        <v>226</v>
      </c>
      <c r="I148" s="4" t="s">
        <v>106</v>
      </c>
      <c r="J148" s="4" t="s">
        <v>240</v>
      </c>
      <c r="K148" s="14" t="s">
        <v>362</v>
      </c>
      <c r="L148" s="5" t="s">
        <v>17</v>
      </c>
      <c r="M148" s="5" t="s">
        <v>11</v>
      </c>
      <c r="N148" s="5" t="s">
        <v>241</v>
      </c>
      <c r="O148" s="5" t="s">
        <v>242</v>
      </c>
      <c r="P148" s="6">
        <v>63200</v>
      </c>
      <c r="Q148" s="17"/>
      <c r="R148" s="19">
        <v>0</v>
      </c>
      <c r="S148" s="7">
        <v>0</v>
      </c>
      <c r="T148" s="7">
        <v>0</v>
      </c>
      <c r="U148" s="8">
        <f t="shared" si="35"/>
        <v>0</v>
      </c>
      <c r="V148" s="6">
        <v>63200</v>
      </c>
      <c r="W148" s="17"/>
      <c r="X148" s="7">
        <v>0</v>
      </c>
      <c r="Y148" s="7">
        <v>0</v>
      </c>
      <c r="Z148" s="8">
        <f t="shared" si="36"/>
        <v>0</v>
      </c>
      <c r="AA148" s="7">
        <v>0</v>
      </c>
      <c r="AB148" s="8"/>
      <c r="AC148" s="20">
        <f t="shared" si="37"/>
        <v>0</v>
      </c>
      <c r="AD148" s="8"/>
    </row>
    <row r="149" spans="1:30">
      <c r="A149" s="14" t="s">
        <v>363</v>
      </c>
      <c r="B149" s="4" t="s">
        <v>238</v>
      </c>
      <c r="C149" s="4" t="s">
        <v>361</v>
      </c>
      <c r="D149" s="4" t="s">
        <v>3</v>
      </c>
      <c r="E149" s="4" t="s">
        <v>4</v>
      </c>
      <c r="F149" s="16" t="str">
        <f t="shared" si="34"/>
        <v>Jahresansätze, geringwertige Wirtschafts- güter</v>
      </c>
      <c r="G149" s="4" t="s">
        <v>5</v>
      </c>
      <c r="H149" s="4" t="s">
        <v>6</v>
      </c>
      <c r="I149" s="4" t="s">
        <v>7</v>
      </c>
      <c r="J149" s="4" t="s">
        <v>240</v>
      </c>
      <c r="K149" s="14" t="s">
        <v>9</v>
      </c>
      <c r="L149" s="5" t="s">
        <v>10</v>
      </c>
      <c r="M149" s="5" t="s">
        <v>11</v>
      </c>
      <c r="N149" s="5" t="s">
        <v>241</v>
      </c>
      <c r="O149" s="5" t="s">
        <v>242</v>
      </c>
      <c r="P149" s="6">
        <v>9000</v>
      </c>
      <c r="Q149" s="17"/>
      <c r="R149" s="19">
        <v>5200</v>
      </c>
      <c r="S149" s="7">
        <v>0</v>
      </c>
      <c r="T149" s="7">
        <v>0</v>
      </c>
      <c r="U149" s="8">
        <f t="shared" si="35"/>
        <v>0</v>
      </c>
      <c r="V149" s="6">
        <v>14200</v>
      </c>
      <c r="W149" s="17"/>
      <c r="X149" s="7">
        <v>6275.47</v>
      </c>
      <c r="Y149" s="7">
        <v>0</v>
      </c>
      <c r="Z149" s="8">
        <f t="shared" si="36"/>
        <v>11485.29</v>
      </c>
      <c r="AA149" s="7">
        <v>5209.82</v>
      </c>
      <c r="AB149" s="8"/>
      <c r="AC149" s="20">
        <f t="shared" si="37"/>
        <v>5209.82</v>
      </c>
      <c r="AD149" s="8"/>
    </row>
    <row r="150" spans="1:30">
      <c r="A150" s="14" t="s">
        <v>364</v>
      </c>
      <c r="B150" s="4" t="s">
        <v>238</v>
      </c>
      <c r="C150" s="4" t="s">
        <v>361</v>
      </c>
      <c r="D150" s="4" t="s">
        <v>179</v>
      </c>
      <c r="E150" s="4" t="s">
        <v>4</v>
      </c>
      <c r="F150" s="16" t="str">
        <f t="shared" si="34"/>
        <v>Jahresansätze, Lehr-, Lern- und Unterrichtsmittel</v>
      </c>
      <c r="G150" s="4" t="s">
        <v>5</v>
      </c>
      <c r="H150" s="4" t="s">
        <v>180</v>
      </c>
      <c r="I150" s="4" t="s">
        <v>181</v>
      </c>
      <c r="J150" s="4" t="s">
        <v>240</v>
      </c>
      <c r="K150" s="14" t="s">
        <v>362</v>
      </c>
      <c r="L150" s="5" t="s">
        <v>17</v>
      </c>
      <c r="M150" s="5" t="s">
        <v>11</v>
      </c>
      <c r="N150" s="5" t="s">
        <v>241</v>
      </c>
      <c r="O150" s="5" t="s">
        <v>242</v>
      </c>
      <c r="P150" s="6">
        <v>32400</v>
      </c>
      <c r="Q150" s="17"/>
      <c r="R150" s="19">
        <v>34500</v>
      </c>
      <c r="S150" s="7">
        <v>0</v>
      </c>
      <c r="T150" s="7">
        <v>0</v>
      </c>
      <c r="U150" s="8">
        <f t="shared" si="35"/>
        <v>0</v>
      </c>
      <c r="V150" s="6">
        <v>66900</v>
      </c>
      <c r="W150" s="17"/>
      <c r="X150" s="7">
        <v>25773.02</v>
      </c>
      <c r="Y150" s="7">
        <v>0</v>
      </c>
      <c r="Z150" s="8">
        <f t="shared" si="36"/>
        <v>60298.67</v>
      </c>
      <c r="AA150" s="7">
        <v>34525.65</v>
      </c>
      <c r="AB150" s="8"/>
      <c r="AC150" s="20">
        <f t="shared" si="37"/>
        <v>34525.65</v>
      </c>
      <c r="AD150" s="8"/>
    </row>
    <row r="151" spans="1:30">
      <c r="A151" s="14" t="s">
        <v>365</v>
      </c>
      <c r="B151" s="4" t="s">
        <v>238</v>
      </c>
      <c r="C151" s="4" t="s">
        <v>366</v>
      </c>
      <c r="D151" s="4" t="s">
        <v>15</v>
      </c>
      <c r="E151" s="4" t="s">
        <v>4</v>
      </c>
      <c r="F151" s="16" t="str">
        <f t="shared" si="34"/>
        <v xml:space="preserve">Jahresansätze, Ausstattung </v>
      </c>
      <c r="G151" s="4" t="s">
        <v>5</v>
      </c>
      <c r="H151" s="4" t="s">
        <v>1543</v>
      </c>
      <c r="I151" s="4" t="s">
        <v>9</v>
      </c>
      <c r="J151" s="4" t="s">
        <v>240</v>
      </c>
      <c r="K151" s="14" t="s">
        <v>367</v>
      </c>
      <c r="L151" s="5" t="s">
        <v>9</v>
      </c>
      <c r="M151" s="5" t="s">
        <v>11</v>
      </c>
      <c r="N151" s="5" t="s">
        <v>241</v>
      </c>
      <c r="O151" s="5" t="s">
        <v>242</v>
      </c>
      <c r="P151" s="6">
        <v>1800</v>
      </c>
      <c r="Q151" s="17"/>
      <c r="R151" s="19">
        <v>0</v>
      </c>
      <c r="S151" s="7">
        <v>0</v>
      </c>
      <c r="T151" s="7">
        <v>1800</v>
      </c>
      <c r="U151" s="8">
        <f t="shared" si="35"/>
        <v>-1800</v>
      </c>
      <c r="V151" s="6">
        <v>0</v>
      </c>
      <c r="W151" s="17"/>
      <c r="X151" s="7">
        <v>0</v>
      </c>
      <c r="Y151" s="7">
        <v>0</v>
      </c>
      <c r="Z151" s="8">
        <f t="shared" si="36"/>
        <v>0</v>
      </c>
      <c r="AA151" s="7">
        <v>0</v>
      </c>
      <c r="AB151" s="8"/>
      <c r="AC151" s="20">
        <f t="shared" si="37"/>
        <v>0</v>
      </c>
      <c r="AD151" s="8"/>
    </row>
    <row r="152" spans="1:30">
      <c r="A152" s="14" t="s">
        <v>368</v>
      </c>
      <c r="B152" s="4" t="s">
        <v>238</v>
      </c>
      <c r="C152" s="4" t="s">
        <v>366</v>
      </c>
      <c r="D152" s="4" t="s">
        <v>179</v>
      </c>
      <c r="E152" s="4" t="s">
        <v>4</v>
      </c>
      <c r="F152" s="16" t="str">
        <f t="shared" si="34"/>
        <v>Jahresansätze, Lehr-, Lern- und Unterrichtsmittel</v>
      </c>
      <c r="G152" s="4" t="s">
        <v>5</v>
      </c>
      <c r="H152" s="4" t="s">
        <v>180</v>
      </c>
      <c r="I152" s="4" t="s">
        <v>181</v>
      </c>
      <c r="J152" s="4" t="s">
        <v>240</v>
      </c>
      <c r="K152" s="14" t="s">
        <v>367</v>
      </c>
      <c r="L152" s="5" t="s">
        <v>17</v>
      </c>
      <c r="M152" s="5" t="s">
        <v>11</v>
      </c>
      <c r="N152" s="5" t="s">
        <v>241</v>
      </c>
      <c r="O152" s="5" t="s">
        <v>242</v>
      </c>
      <c r="P152" s="6">
        <v>9000</v>
      </c>
      <c r="Q152" s="17"/>
      <c r="R152" s="19">
        <v>7800</v>
      </c>
      <c r="S152" s="7">
        <v>0</v>
      </c>
      <c r="T152" s="7">
        <v>9000</v>
      </c>
      <c r="U152" s="8">
        <f t="shared" si="35"/>
        <v>-9000</v>
      </c>
      <c r="V152" s="6">
        <v>7800</v>
      </c>
      <c r="W152" s="17"/>
      <c r="X152" s="7">
        <v>0</v>
      </c>
      <c r="Y152" s="7">
        <v>0</v>
      </c>
      <c r="Z152" s="8">
        <f t="shared" si="36"/>
        <v>7732.62</v>
      </c>
      <c r="AA152" s="7">
        <v>7732.62</v>
      </c>
      <c r="AB152" s="8"/>
      <c r="AC152" s="20">
        <f t="shared" si="37"/>
        <v>7732.62</v>
      </c>
      <c r="AD152" s="8"/>
    </row>
    <row r="153" spans="1:30" ht="15" customHeight="1">
      <c r="A153" s="14" t="s">
        <v>369</v>
      </c>
      <c r="B153" s="4" t="s">
        <v>238</v>
      </c>
      <c r="C153" s="4" t="s">
        <v>370</v>
      </c>
      <c r="D153" s="4" t="s">
        <v>65</v>
      </c>
      <c r="E153" s="4" t="s">
        <v>4</v>
      </c>
      <c r="F153" s="16" t="str">
        <f t="shared" si="34"/>
        <v xml:space="preserve">Jahresansätze, Zuw. vom Land </v>
      </c>
      <c r="G153" s="4" t="s">
        <v>5</v>
      </c>
      <c r="H153" s="4" t="s">
        <v>1542</v>
      </c>
      <c r="I153" s="4" t="s">
        <v>9</v>
      </c>
      <c r="J153" s="4" t="s">
        <v>66</v>
      </c>
      <c r="K153" s="14" t="s">
        <v>9</v>
      </c>
      <c r="L153" s="5" t="s">
        <v>371</v>
      </c>
      <c r="M153" s="5" t="s">
        <v>68</v>
      </c>
      <c r="N153" s="5" t="s">
        <v>241</v>
      </c>
      <c r="O153" s="5" t="s">
        <v>242</v>
      </c>
      <c r="P153" s="7"/>
      <c r="Q153" s="17">
        <v>0</v>
      </c>
      <c r="R153" s="20"/>
      <c r="S153" s="7">
        <v>0</v>
      </c>
      <c r="T153" s="7">
        <v>0</v>
      </c>
      <c r="U153" s="8">
        <f>-S153-T153</f>
        <v>0</v>
      </c>
      <c r="V153" s="7"/>
      <c r="W153" s="17">
        <v>0</v>
      </c>
      <c r="X153" s="7">
        <v>0</v>
      </c>
      <c r="Y153" s="7">
        <v>0</v>
      </c>
      <c r="Z153" s="8"/>
      <c r="AA153" s="7"/>
      <c r="AB153" s="8">
        <v>19435.5</v>
      </c>
      <c r="AC153" s="20"/>
      <c r="AD153" s="8"/>
    </row>
    <row r="154" spans="1:30">
      <c r="A154" s="14" t="s">
        <v>372</v>
      </c>
      <c r="B154" s="4" t="s">
        <v>238</v>
      </c>
      <c r="C154" s="4" t="s">
        <v>370</v>
      </c>
      <c r="D154" s="4" t="s">
        <v>3</v>
      </c>
      <c r="E154" s="4" t="s">
        <v>4</v>
      </c>
      <c r="F154" s="16" t="str">
        <f t="shared" si="34"/>
        <v>Jahresansätze, Erwerb beweglicher Sachen des Anlagevermögens</v>
      </c>
      <c r="G154" s="4" t="s">
        <v>5</v>
      </c>
      <c r="H154" s="4" t="s">
        <v>226</v>
      </c>
      <c r="I154" s="4" t="s">
        <v>106</v>
      </c>
      <c r="J154" s="4" t="s">
        <v>240</v>
      </c>
      <c r="K154" s="14" t="s">
        <v>373</v>
      </c>
      <c r="L154" s="5" t="s">
        <v>17</v>
      </c>
      <c r="M154" s="5" t="s">
        <v>11</v>
      </c>
      <c r="N154" s="5" t="s">
        <v>241</v>
      </c>
      <c r="O154" s="5" t="s">
        <v>242</v>
      </c>
      <c r="P154" s="6">
        <v>2700</v>
      </c>
      <c r="Q154" s="17"/>
      <c r="R154" s="19">
        <v>0</v>
      </c>
      <c r="S154" s="7">
        <v>0</v>
      </c>
      <c r="T154" s="7">
        <v>2700</v>
      </c>
      <c r="U154" s="8">
        <f t="shared" ref="U154:U163" si="38">S154-T154</f>
        <v>-2700</v>
      </c>
      <c r="V154" s="6">
        <v>0</v>
      </c>
      <c r="W154" s="17"/>
      <c r="X154" s="7">
        <v>0</v>
      </c>
      <c r="Y154" s="7">
        <v>0</v>
      </c>
      <c r="Z154" s="8">
        <f t="shared" ref="Z154:Z163" si="39">X154+Y154+AA154</f>
        <v>0</v>
      </c>
      <c r="AA154" s="7">
        <v>0</v>
      </c>
      <c r="AB154" s="8"/>
      <c r="AC154" s="20">
        <f t="shared" ref="AC154:AC163" si="40">IF(AA154-R154&gt;R154,R154,AA154)</f>
        <v>0</v>
      </c>
      <c r="AD154" s="8"/>
    </row>
    <row r="155" spans="1:30">
      <c r="A155" s="14" t="s">
        <v>374</v>
      </c>
      <c r="B155" s="4" t="s">
        <v>238</v>
      </c>
      <c r="C155" s="4" t="s">
        <v>370</v>
      </c>
      <c r="D155" s="4" t="s">
        <v>3</v>
      </c>
      <c r="E155" s="4" t="s">
        <v>4</v>
      </c>
      <c r="F155" s="16" t="str">
        <f t="shared" si="34"/>
        <v>Jahresansätze, geringwertige Wirtschafts- güter</v>
      </c>
      <c r="G155" s="4" t="s">
        <v>5</v>
      </c>
      <c r="H155" s="4" t="s">
        <v>6</v>
      </c>
      <c r="I155" s="4" t="s">
        <v>7</v>
      </c>
      <c r="J155" s="4" t="s">
        <v>240</v>
      </c>
      <c r="K155" s="14" t="s">
        <v>9</v>
      </c>
      <c r="L155" s="5" t="s">
        <v>10</v>
      </c>
      <c r="M155" s="5" t="s">
        <v>11</v>
      </c>
      <c r="N155" s="5" t="s">
        <v>241</v>
      </c>
      <c r="O155" s="5" t="s">
        <v>242</v>
      </c>
      <c r="P155" s="6">
        <v>900</v>
      </c>
      <c r="Q155" s="17"/>
      <c r="R155" s="19">
        <v>1200</v>
      </c>
      <c r="S155" s="7">
        <v>0</v>
      </c>
      <c r="T155" s="7">
        <v>600</v>
      </c>
      <c r="U155" s="8">
        <f t="shared" si="38"/>
        <v>-600</v>
      </c>
      <c r="V155" s="6">
        <v>1500</v>
      </c>
      <c r="W155" s="17"/>
      <c r="X155" s="7">
        <v>0</v>
      </c>
      <c r="Y155" s="7">
        <v>0</v>
      </c>
      <c r="Z155" s="8">
        <f t="shared" si="39"/>
        <v>1464.25</v>
      </c>
      <c r="AA155" s="7">
        <v>1464.25</v>
      </c>
      <c r="AB155" s="8"/>
      <c r="AC155" s="20">
        <f t="shared" si="40"/>
        <v>1464.25</v>
      </c>
      <c r="AD155" s="8"/>
    </row>
    <row r="156" spans="1:30">
      <c r="A156" s="14" t="s">
        <v>375</v>
      </c>
      <c r="B156" s="4" t="s">
        <v>238</v>
      </c>
      <c r="C156" s="4" t="s">
        <v>370</v>
      </c>
      <c r="D156" s="4" t="s">
        <v>179</v>
      </c>
      <c r="E156" s="4" t="s">
        <v>4</v>
      </c>
      <c r="F156" s="16" t="str">
        <f t="shared" si="34"/>
        <v>Jahresansätze, Lehr-, Lern- und Unterrichtsmittel</v>
      </c>
      <c r="G156" s="4" t="s">
        <v>5</v>
      </c>
      <c r="H156" s="4" t="s">
        <v>180</v>
      </c>
      <c r="I156" s="4" t="s">
        <v>181</v>
      </c>
      <c r="J156" s="4" t="s">
        <v>240</v>
      </c>
      <c r="K156" s="14" t="s">
        <v>373</v>
      </c>
      <c r="L156" s="5" t="s">
        <v>17</v>
      </c>
      <c r="M156" s="5" t="s">
        <v>11</v>
      </c>
      <c r="N156" s="5" t="s">
        <v>241</v>
      </c>
      <c r="O156" s="5" t="s">
        <v>242</v>
      </c>
      <c r="P156" s="6">
        <v>3700</v>
      </c>
      <c r="Q156" s="17"/>
      <c r="R156" s="19">
        <v>300</v>
      </c>
      <c r="S156" s="7">
        <v>0</v>
      </c>
      <c r="T156" s="7">
        <v>3700</v>
      </c>
      <c r="U156" s="8">
        <f t="shared" si="38"/>
        <v>-3700</v>
      </c>
      <c r="V156" s="6">
        <v>300</v>
      </c>
      <c r="W156" s="17"/>
      <c r="X156" s="7">
        <v>357</v>
      </c>
      <c r="Y156" s="7">
        <v>0</v>
      </c>
      <c r="Z156" s="8">
        <f t="shared" si="39"/>
        <v>357</v>
      </c>
      <c r="AA156" s="7">
        <v>0</v>
      </c>
      <c r="AB156" s="8"/>
      <c r="AC156" s="20">
        <f t="shared" si="40"/>
        <v>0</v>
      </c>
      <c r="AD156" s="8"/>
    </row>
    <row r="157" spans="1:30">
      <c r="A157" s="14" t="s">
        <v>376</v>
      </c>
      <c r="B157" s="4" t="s">
        <v>238</v>
      </c>
      <c r="C157" s="4" t="s">
        <v>377</v>
      </c>
      <c r="D157" s="4" t="s">
        <v>3</v>
      </c>
      <c r="E157" s="4" t="s">
        <v>4</v>
      </c>
      <c r="F157" s="16" t="str">
        <f t="shared" si="34"/>
        <v>Jahresansätze, Erwerb beweglicher Sachen des Anlagevermögens</v>
      </c>
      <c r="G157" s="4" t="s">
        <v>5</v>
      </c>
      <c r="H157" s="4" t="s">
        <v>226</v>
      </c>
      <c r="I157" s="4" t="s">
        <v>106</v>
      </c>
      <c r="J157" s="4" t="s">
        <v>240</v>
      </c>
      <c r="K157" s="14" t="s">
        <v>378</v>
      </c>
      <c r="L157" s="5" t="s">
        <v>17</v>
      </c>
      <c r="M157" s="5" t="s">
        <v>11</v>
      </c>
      <c r="N157" s="5" t="s">
        <v>241</v>
      </c>
      <c r="O157" s="5" t="s">
        <v>242</v>
      </c>
      <c r="P157" s="6">
        <v>2700</v>
      </c>
      <c r="Q157" s="17"/>
      <c r="R157" s="19">
        <v>300</v>
      </c>
      <c r="S157" s="7">
        <v>0</v>
      </c>
      <c r="T157" s="7">
        <v>2700</v>
      </c>
      <c r="U157" s="8">
        <f t="shared" si="38"/>
        <v>-2700</v>
      </c>
      <c r="V157" s="6">
        <v>300</v>
      </c>
      <c r="W157" s="17"/>
      <c r="X157" s="7">
        <v>0</v>
      </c>
      <c r="Y157" s="7">
        <v>0</v>
      </c>
      <c r="Z157" s="8">
        <f t="shared" si="39"/>
        <v>354.62</v>
      </c>
      <c r="AA157" s="7">
        <v>354.62</v>
      </c>
      <c r="AB157" s="8"/>
      <c r="AC157" s="20">
        <f t="shared" si="40"/>
        <v>354.62</v>
      </c>
      <c r="AD157" s="8"/>
    </row>
    <row r="158" spans="1:30">
      <c r="A158" s="14" t="s">
        <v>379</v>
      </c>
      <c r="B158" s="4" t="s">
        <v>238</v>
      </c>
      <c r="C158" s="4" t="s">
        <v>377</v>
      </c>
      <c r="D158" s="4" t="s">
        <v>3</v>
      </c>
      <c r="E158" s="4" t="s">
        <v>4</v>
      </c>
      <c r="F158" s="16" t="str">
        <f t="shared" si="34"/>
        <v>Jahresansätze, geringwertige Wirtschafts- güter</v>
      </c>
      <c r="G158" s="4" t="s">
        <v>5</v>
      </c>
      <c r="H158" s="4" t="s">
        <v>6</v>
      </c>
      <c r="I158" s="4" t="s">
        <v>7</v>
      </c>
      <c r="J158" s="4" t="s">
        <v>240</v>
      </c>
      <c r="K158" s="14" t="s">
        <v>9</v>
      </c>
      <c r="L158" s="5" t="s">
        <v>10</v>
      </c>
      <c r="M158" s="5" t="s">
        <v>11</v>
      </c>
      <c r="N158" s="5" t="s">
        <v>241</v>
      </c>
      <c r="O158" s="5" t="s">
        <v>242</v>
      </c>
      <c r="P158" s="6">
        <v>1800</v>
      </c>
      <c r="Q158" s="17"/>
      <c r="R158" s="19">
        <v>900</v>
      </c>
      <c r="S158" s="7">
        <v>0</v>
      </c>
      <c r="T158" s="7">
        <v>1789.65</v>
      </c>
      <c r="U158" s="8">
        <f t="shared" si="38"/>
        <v>-1789.65</v>
      </c>
      <c r="V158" s="6">
        <v>910.35</v>
      </c>
      <c r="W158" s="17"/>
      <c r="X158" s="7">
        <v>0</v>
      </c>
      <c r="Y158" s="7">
        <v>0</v>
      </c>
      <c r="Z158" s="8">
        <f t="shared" si="39"/>
        <v>910.35</v>
      </c>
      <c r="AA158" s="7">
        <v>910.35</v>
      </c>
      <c r="AB158" s="8"/>
      <c r="AC158" s="20">
        <f t="shared" si="40"/>
        <v>910.35</v>
      </c>
      <c r="AD158" s="8"/>
    </row>
    <row r="159" spans="1:30">
      <c r="A159" s="14" t="s">
        <v>380</v>
      </c>
      <c r="B159" s="4" t="s">
        <v>238</v>
      </c>
      <c r="C159" s="4" t="s">
        <v>377</v>
      </c>
      <c r="D159" s="4" t="s">
        <v>179</v>
      </c>
      <c r="E159" s="4" t="s">
        <v>4</v>
      </c>
      <c r="F159" s="16" t="str">
        <f t="shared" si="34"/>
        <v>Jahresansätze, Lehr-, Lern- und Unterrichtsmittel</v>
      </c>
      <c r="G159" s="4" t="s">
        <v>5</v>
      </c>
      <c r="H159" s="4" t="s">
        <v>180</v>
      </c>
      <c r="I159" s="4" t="s">
        <v>181</v>
      </c>
      <c r="J159" s="4" t="s">
        <v>240</v>
      </c>
      <c r="K159" s="14" t="s">
        <v>378</v>
      </c>
      <c r="L159" s="5" t="s">
        <v>17</v>
      </c>
      <c r="M159" s="5" t="s">
        <v>11</v>
      </c>
      <c r="N159" s="5" t="s">
        <v>241</v>
      </c>
      <c r="O159" s="5" t="s">
        <v>242</v>
      </c>
      <c r="P159" s="6">
        <v>4500</v>
      </c>
      <c r="Q159" s="17"/>
      <c r="R159" s="19">
        <v>9100</v>
      </c>
      <c r="S159" s="7">
        <v>0</v>
      </c>
      <c r="T159" s="7">
        <v>1800</v>
      </c>
      <c r="U159" s="8">
        <f t="shared" si="38"/>
        <v>-1800</v>
      </c>
      <c r="V159" s="6">
        <v>11800</v>
      </c>
      <c r="W159" s="17"/>
      <c r="X159" s="7">
        <v>0</v>
      </c>
      <c r="Y159" s="7">
        <v>0</v>
      </c>
      <c r="Z159" s="8">
        <f t="shared" si="39"/>
        <v>11626.3</v>
      </c>
      <c r="AA159" s="7">
        <v>11626.3</v>
      </c>
      <c r="AB159" s="8"/>
      <c r="AC159" s="20">
        <f t="shared" si="40"/>
        <v>11626.3</v>
      </c>
      <c r="AD159" s="8"/>
    </row>
    <row r="160" spans="1:30">
      <c r="A160" s="14" t="s">
        <v>381</v>
      </c>
      <c r="B160" s="4" t="s">
        <v>238</v>
      </c>
      <c r="C160" s="4" t="s">
        <v>377</v>
      </c>
      <c r="D160" s="4" t="s">
        <v>183</v>
      </c>
      <c r="E160" s="4" t="s">
        <v>4</v>
      </c>
      <c r="F160" s="16" t="str">
        <f t="shared" si="34"/>
        <v xml:space="preserve">Jahresansätze, Sport- und Spielgeräte </v>
      </c>
      <c r="G160" s="4" t="s">
        <v>5</v>
      </c>
      <c r="H160" s="4" t="s">
        <v>184</v>
      </c>
      <c r="I160" s="4" t="s">
        <v>9</v>
      </c>
      <c r="J160" s="4" t="s">
        <v>240</v>
      </c>
      <c r="K160" s="14" t="s">
        <v>378</v>
      </c>
      <c r="L160" s="5" t="s">
        <v>17</v>
      </c>
      <c r="M160" s="5" t="s">
        <v>11</v>
      </c>
      <c r="N160" s="5" t="s">
        <v>241</v>
      </c>
      <c r="O160" s="5" t="s">
        <v>242</v>
      </c>
      <c r="P160" s="6">
        <v>900</v>
      </c>
      <c r="Q160" s="17"/>
      <c r="R160" s="19">
        <v>0</v>
      </c>
      <c r="S160" s="7">
        <v>0</v>
      </c>
      <c r="T160" s="7">
        <v>900</v>
      </c>
      <c r="U160" s="8">
        <f t="shared" si="38"/>
        <v>-900</v>
      </c>
      <c r="V160" s="6">
        <v>0</v>
      </c>
      <c r="W160" s="17"/>
      <c r="X160" s="7">
        <v>0</v>
      </c>
      <c r="Y160" s="7">
        <v>0</v>
      </c>
      <c r="Z160" s="8">
        <f t="shared" si="39"/>
        <v>0</v>
      </c>
      <c r="AA160" s="7">
        <v>0</v>
      </c>
      <c r="AB160" s="8"/>
      <c r="AC160" s="20">
        <f t="shared" si="40"/>
        <v>0</v>
      </c>
      <c r="AD160" s="8"/>
    </row>
    <row r="161" spans="1:30">
      <c r="A161" s="14" t="s">
        <v>382</v>
      </c>
      <c r="B161" s="4" t="s">
        <v>238</v>
      </c>
      <c r="C161" s="4" t="s">
        <v>383</v>
      </c>
      <c r="D161" s="4" t="s">
        <v>3</v>
      </c>
      <c r="E161" s="4" t="s">
        <v>4</v>
      </c>
      <c r="F161" s="16" t="str">
        <f t="shared" si="34"/>
        <v>Jahresansätze, Erwerb beweglicher Sachen des Anlagevermögens</v>
      </c>
      <c r="G161" s="4" t="s">
        <v>5</v>
      </c>
      <c r="H161" s="4" t="s">
        <v>226</v>
      </c>
      <c r="I161" s="4" t="s">
        <v>106</v>
      </c>
      <c r="J161" s="4" t="s">
        <v>240</v>
      </c>
      <c r="K161" s="14" t="s">
        <v>384</v>
      </c>
      <c r="L161" s="5" t="s">
        <v>17</v>
      </c>
      <c r="M161" s="5" t="s">
        <v>11</v>
      </c>
      <c r="N161" s="5" t="s">
        <v>241</v>
      </c>
      <c r="O161" s="5" t="s">
        <v>242</v>
      </c>
      <c r="P161" s="6">
        <v>9000</v>
      </c>
      <c r="Q161" s="17"/>
      <c r="R161" s="19">
        <v>0</v>
      </c>
      <c r="S161" s="7">
        <v>0</v>
      </c>
      <c r="T161" s="7">
        <v>9000</v>
      </c>
      <c r="U161" s="8">
        <f t="shared" si="38"/>
        <v>-9000</v>
      </c>
      <c r="V161" s="6">
        <v>0</v>
      </c>
      <c r="W161" s="17"/>
      <c r="X161" s="7">
        <v>0</v>
      </c>
      <c r="Y161" s="7">
        <v>0</v>
      </c>
      <c r="Z161" s="8">
        <f t="shared" si="39"/>
        <v>0</v>
      </c>
      <c r="AA161" s="7">
        <v>0</v>
      </c>
      <c r="AB161" s="8"/>
      <c r="AC161" s="20">
        <f t="shared" si="40"/>
        <v>0</v>
      </c>
      <c r="AD161" s="8"/>
    </row>
    <row r="162" spans="1:30">
      <c r="A162" s="14" t="s">
        <v>385</v>
      </c>
      <c r="B162" s="4" t="s">
        <v>238</v>
      </c>
      <c r="C162" s="4" t="s">
        <v>383</v>
      </c>
      <c r="D162" s="4" t="s">
        <v>3</v>
      </c>
      <c r="E162" s="4" t="s">
        <v>4</v>
      </c>
      <c r="F162" s="16" t="str">
        <f t="shared" si="34"/>
        <v>Jahresansätze, geringwertige Wirtschafts- güter</v>
      </c>
      <c r="G162" s="4" t="s">
        <v>5</v>
      </c>
      <c r="H162" s="4" t="s">
        <v>6</v>
      </c>
      <c r="I162" s="4" t="s">
        <v>7</v>
      </c>
      <c r="J162" s="4" t="s">
        <v>240</v>
      </c>
      <c r="K162" s="14" t="s">
        <v>9</v>
      </c>
      <c r="L162" s="5" t="s">
        <v>10</v>
      </c>
      <c r="M162" s="5" t="s">
        <v>11</v>
      </c>
      <c r="N162" s="5" t="s">
        <v>241</v>
      </c>
      <c r="O162" s="5" t="s">
        <v>242</v>
      </c>
      <c r="P162" s="6">
        <v>1800</v>
      </c>
      <c r="Q162" s="17"/>
      <c r="R162" s="19">
        <v>0</v>
      </c>
      <c r="S162" s="7">
        <v>0</v>
      </c>
      <c r="T162" s="7">
        <v>1800</v>
      </c>
      <c r="U162" s="8">
        <f t="shared" si="38"/>
        <v>-1800</v>
      </c>
      <c r="V162" s="6">
        <v>0</v>
      </c>
      <c r="W162" s="17"/>
      <c r="X162" s="7">
        <v>0</v>
      </c>
      <c r="Y162" s="7">
        <v>0</v>
      </c>
      <c r="Z162" s="8">
        <f t="shared" si="39"/>
        <v>0</v>
      </c>
      <c r="AA162" s="7">
        <v>0</v>
      </c>
      <c r="AB162" s="8"/>
      <c r="AC162" s="20">
        <f t="shared" si="40"/>
        <v>0</v>
      </c>
      <c r="AD162" s="8"/>
    </row>
    <row r="163" spans="1:30">
      <c r="A163" s="14" t="s">
        <v>386</v>
      </c>
      <c r="B163" s="4" t="s">
        <v>238</v>
      </c>
      <c r="C163" s="4" t="s">
        <v>383</v>
      </c>
      <c r="D163" s="4" t="s">
        <v>179</v>
      </c>
      <c r="E163" s="4" t="s">
        <v>4</v>
      </c>
      <c r="F163" s="16" t="str">
        <f t="shared" si="34"/>
        <v>Jahresansätze, Lehr-, Lern- und Unterrichtsmittel</v>
      </c>
      <c r="G163" s="4" t="s">
        <v>5</v>
      </c>
      <c r="H163" s="4" t="s">
        <v>180</v>
      </c>
      <c r="I163" s="4" t="s">
        <v>181</v>
      </c>
      <c r="J163" s="4" t="s">
        <v>240</v>
      </c>
      <c r="K163" s="14" t="s">
        <v>384</v>
      </c>
      <c r="L163" s="5" t="s">
        <v>17</v>
      </c>
      <c r="M163" s="5" t="s">
        <v>11</v>
      </c>
      <c r="N163" s="5" t="s">
        <v>241</v>
      </c>
      <c r="O163" s="5" t="s">
        <v>242</v>
      </c>
      <c r="P163" s="6">
        <v>11700</v>
      </c>
      <c r="Q163" s="17"/>
      <c r="R163" s="19">
        <v>11100</v>
      </c>
      <c r="S163" s="7">
        <v>0</v>
      </c>
      <c r="T163" s="7">
        <v>10600</v>
      </c>
      <c r="U163" s="8">
        <f t="shared" si="38"/>
        <v>-10600</v>
      </c>
      <c r="V163" s="6">
        <v>12200</v>
      </c>
      <c r="W163" s="17"/>
      <c r="X163" s="7">
        <v>0</v>
      </c>
      <c r="Y163" s="7">
        <v>0</v>
      </c>
      <c r="Z163" s="8">
        <f t="shared" si="39"/>
        <v>12020.19</v>
      </c>
      <c r="AA163" s="7">
        <v>12020.19</v>
      </c>
      <c r="AB163" s="8"/>
      <c r="AC163" s="20">
        <f t="shared" si="40"/>
        <v>12020.19</v>
      </c>
      <c r="AD163" s="8"/>
    </row>
    <row r="164" spans="1:30" ht="15" customHeight="1">
      <c r="A164" s="14" t="s">
        <v>387</v>
      </c>
      <c r="B164" s="4" t="s">
        <v>238</v>
      </c>
      <c r="C164" s="4" t="s">
        <v>388</v>
      </c>
      <c r="D164" s="4" t="s">
        <v>104</v>
      </c>
      <c r="E164" s="4" t="s">
        <v>4</v>
      </c>
      <c r="F164" s="16" t="str">
        <f t="shared" si="34"/>
        <v>Jahresansätze, Verkauf beweglicher Sachen des Anlagevermögens</v>
      </c>
      <c r="G164" s="4" t="s">
        <v>5</v>
      </c>
      <c r="H164" s="4" t="s">
        <v>105</v>
      </c>
      <c r="I164" s="4" t="s">
        <v>106</v>
      </c>
      <c r="J164" s="4" t="s">
        <v>240</v>
      </c>
      <c r="K164" s="14" t="s">
        <v>9</v>
      </c>
      <c r="L164" s="5" t="s">
        <v>288</v>
      </c>
      <c r="M164" s="5" t="s">
        <v>109</v>
      </c>
      <c r="N164" s="5" t="s">
        <v>241</v>
      </c>
      <c r="O164" s="5" t="s">
        <v>242</v>
      </c>
      <c r="P164" s="7"/>
      <c r="Q164" s="17">
        <v>0</v>
      </c>
      <c r="R164" s="20"/>
      <c r="S164" s="7">
        <v>0</v>
      </c>
      <c r="T164" s="7">
        <v>0</v>
      </c>
      <c r="U164" s="8">
        <f>-S164-T164</f>
        <v>0</v>
      </c>
      <c r="V164" s="7"/>
      <c r="W164" s="17">
        <v>0</v>
      </c>
      <c r="X164" s="7">
        <v>0</v>
      </c>
      <c r="Y164" s="7">
        <v>0</v>
      </c>
      <c r="Z164" s="8"/>
      <c r="AA164" s="7"/>
      <c r="AB164" s="8">
        <v>1580</v>
      </c>
      <c r="AC164" s="20"/>
      <c r="AD164" s="8"/>
    </row>
    <row r="165" spans="1:30">
      <c r="A165" s="14" t="s">
        <v>389</v>
      </c>
      <c r="B165" s="4" t="s">
        <v>238</v>
      </c>
      <c r="C165" s="4" t="s">
        <v>388</v>
      </c>
      <c r="D165" s="4" t="s">
        <v>3</v>
      </c>
      <c r="E165" s="4" t="s">
        <v>4</v>
      </c>
      <c r="F165" s="16" t="str">
        <f t="shared" si="34"/>
        <v>Jahresansätze, Erwerb beweglicher Sachen des Anlagevermögens</v>
      </c>
      <c r="G165" s="4" t="s">
        <v>5</v>
      </c>
      <c r="H165" s="4" t="s">
        <v>226</v>
      </c>
      <c r="I165" s="4" t="s">
        <v>106</v>
      </c>
      <c r="J165" s="4" t="s">
        <v>240</v>
      </c>
      <c r="K165" s="14" t="s">
        <v>390</v>
      </c>
      <c r="L165" s="5" t="s">
        <v>17</v>
      </c>
      <c r="M165" s="5" t="s">
        <v>11</v>
      </c>
      <c r="N165" s="5" t="s">
        <v>241</v>
      </c>
      <c r="O165" s="5" t="s">
        <v>242</v>
      </c>
      <c r="P165" s="6">
        <v>3600</v>
      </c>
      <c r="Q165" s="17"/>
      <c r="R165" s="19">
        <v>500</v>
      </c>
      <c r="S165" s="7">
        <v>0</v>
      </c>
      <c r="T165" s="7">
        <v>3600</v>
      </c>
      <c r="U165" s="8">
        <f>S165-T165</f>
        <v>-3600</v>
      </c>
      <c r="V165" s="6">
        <v>500</v>
      </c>
      <c r="W165" s="17"/>
      <c r="X165" s="7">
        <v>0</v>
      </c>
      <c r="Y165" s="7">
        <v>0</v>
      </c>
      <c r="Z165" s="8">
        <f>X165+Y165+AA165</f>
        <v>500</v>
      </c>
      <c r="AA165" s="7">
        <v>500</v>
      </c>
      <c r="AB165" s="8"/>
      <c r="AC165" s="20">
        <f>IF(AA165-R165&gt;R165,R165,AA165)</f>
        <v>500</v>
      </c>
      <c r="AD165" s="8"/>
    </row>
    <row r="166" spans="1:30">
      <c r="A166" s="14" t="s">
        <v>391</v>
      </c>
      <c r="B166" s="4" t="s">
        <v>238</v>
      </c>
      <c r="C166" s="4" t="s">
        <v>388</v>
      </c>
      <c r="D166" s="4" t="s">
        <v>3</v>
      </c>
      <c r="E166" s="4" t="s">
        <v>4</v>
      </c>
      <c r="F166" s="16" t="str">
        <f t="shared" si="34"/>
        <v>Jahresansätze, geringwertige Wirtschafts- güter</v>
      </c>
      <c r="G166" s="4" t="s">
        <v>5</v>
      </c>
      <c r="H166" s="4" t="s">
        <v>6</v>
      </c>
      <c r="I166" s="4" t="s">
        <v>7</v>
      </c>
      <c r="J166" s="4" t="s">
        <v>240</v>
      </c>
      <c r="K166" s="14" t="s">
        <v>9</v>
      </c>
      <c r="L166" s="5" t="s">
        <v>10</v>
      </c>
      <c r="M166" s="5" t="s">
        <v>11</v>
      </c>
      <c r="N166" s="5" t="s">
        <v>241</v>
      </c>
      <c r="O166" s="5" t="s">
        <v>242</v>
      </c>
      <c r="P166" s="6">
        <v>1800</v>
      </c>
      <c r="Q166" s="17"/>
      <c r="R166" s="19">
        <v>1000</v>
      </c>
      <c r="S166" s="7">
        <v>0</v>
      </c>
      <c r="T166" s="7">
        <v>1500</v>
      </c>
      <c r="U166" s="8">
        <f>S166-T166</f>
        <v>-1500</v>
      </c>
      <c r="V166" s="6">
        <v>1300</v>
      </c>
      <c r="W166" s="17"/>
      <c r="X166" s="7">
        <v>0</v>
      </c>
      <c r="Y166" s="7">
        <v>0</v>
      </c>
      <c r="Z166" s="8">
        <f>X166+Y166+AA166</f>
        <v>1169.32</v>
      </c>
      <c r="AA166" s="7">
        <v>1169.32</v>
      </c>
      <c r="AB166" s="8"/>
      <c r="AC166" s="20">
        <f>IF(AA166-R166&gt;R166,R166,AA166)</f>
        <v>1169.32</v>
      </c>
      <c r="AD166" s="8"/>
    </row>
    <row r="167" spans="1:30">
      <c r="A167" s="14" t="s">
        <v>392</v>
      </c>
      <c r="B167" s="4" t="s">
        <v>238</v>
      </c>
      <c r="C167" s="4" t="s">
        <v>388</v>
      </c>
      <c r="D167" s="4" t="s">
        <v>179</v>
      </c>
      <c r="E167" s="4" t="s">
        <v>4</v>
      </c>
      <c r="F167" s="16" t="str">
        <f t="shared" si="34"/>
        <v>Jahresansätze, Lehr-, Lern- und Unterrichtsmittel</v>
      </c>
      <c r="G167" s="4" t="s">
        <v>5</v>
      </c>
      <c r="H167" s="4" t="s">
        <v>180</v>
      </c>
      <c r="I167" s="4" t="s">
        <v>181</v>
      </c>
      <c r="J167" s="4" t="s">
        <v>240</v>
      </c>
      <c r="K167" s="14" t="s">
        <v>390</v>
      </c>
      <c r="L167" s="5" t="s">
        <v>17</v>
      </c>
      <c r="M167" s="5" t="s">
        <v>11</v>
      </c>
      <c r="N167" s="5" t="s">
        <v>241</v>
      </c>
      <c r="O167" s="5" t="s">
        <v>242</v>
      </c>
      <c r="P167" s="6">
        <v>6300</v>
      </c>
      <c r="Q167" s="17"/>
      <c r="R167" s="19">
        <v>0</v>
      </c>
      <c r="S167" s="7">
        <v>0</v>
      </c>
      <c r="T167" s="7">
        <v>5000</v>
      </c>
      <c r="U167" s="8">
        <f>S167-T167</f>
        <v>-5000</v>
      </c>
      <c r="V167" s="6">
        <v>1300</v>
      </c>
      <c r="W167" s="17"/>
      <c r="X167" s="7">
        <v>0</v>
      </c>
      <c r="Y167" s="7">
        <v>1259</v>
      </c>
      <c r="Z167" s="8">
        <f>X167+Y167+AA167</f>
        <v>1259</v>
      </c>
      <c r="AA167" s="7">
        <v>0</v>
      </c>
      <c r="AB167" s="8"/>
      <c r="AC167" s="20">
        <f>IF(AA167-R167&gt;R167,R167,AA167)</f>
        <v>0</v>
      </c>
      <c r="AD167" s="8"/>
    </row>
    <row r="168" spans="1:30">
      <c r="A168" s="14" t="s">
        <v>393</v>
      </c>
      <c r="B168" s="4" t="s">
        <v>238</v>
      </c>
      <c r="C168" s="4" t="s">
        <v>388</v>
      </c>
      <c r="D168" s="4" t="s">
        <v>183</v>
      </c>
      <c r="E168" s="4" t="s">
        <v>4</v>
      </c>
      <c r="F168" s="16" t="str">
        <f t="shared" si="34"/>
        <v xml:space="preserve">Jahresansätze, Sport- und Spielgeräte </v>
      </c>
      <c r="G168" s="4" t="s">
        <v>5</v>
      </c>
      <c r="H168" s="4" t="s">
        <v>184</v>
      </c>
      <c r="I168" s="4" t="s">
        <v>9</v>
      </c>
      <c r="J168" s="4" t="s">
        <v>240</v>
      </c>
      <c r="K168" s="14" t="s">
        <v>390</v>
      </c>
      <c r="L168" s="5" t="s">
        <v>17</v>
      </c>
      <c r="M168" s="5" t="s">
        <v>11</v>
      </c>
      <c r="N168" s="5" t="s">
        <v>241</v>
      </c>
      <c r="O168" s="5" t="s">
        <v>242</v>
      </c>
      <c r="P168" s="6">
        <v>900</v>
      </c>
      <c r="Q168" s="17"/>
      <c r="R168" s="19">
        <v>0</v>
      </c>
      <c r="S168" s="7">
        <v>0</v>
      </c>
      <c r="T168" s="7">
        <v>900</v>
      </c>
      <c r="U168" s="8">
        <f>S168-T168</f>
        <v>-900</v>
      </c>
      <c r="V168" s="6">
        <v>0</v>
      </c>
      <c r="W168" s="17"/>
      <c r="X168" s="7">
        <v>0</v>
      </c>
      <c r="Y168" s="7">
        <v>0</v>
      </c>
      <c r="Z168" s="8">
        <f>X168+Y168+AA168</f>
        <v>0</v>
      </c>
      <c r="AA168" s="7">
        <v>0</v>
      </c>
      <c r="AB168" s="8"/>
      <c r="AC168" s="20">
        <f>IF(AA168-R168&gt;R168,R168,AA168)</f>
        <v>0</v>
      </c>
      <c r="AD168" s="8"/>
    </row>
    <row r="169" spans="1:30" ht="15" customHeight="1">
      <c r="A169" s="14" t="s">
        <v>394</v>
      </c>
      <c r="B169" s="4" t="s">
        <v>238</v>
      </c>
      <c r="C169" s="4" t="s">
        <v>388</v>
      </c>
      <c r="D169" s="4" t="s">
        <v>395</v>
      </c>
      <c r="E169" s="4" t="s">
        <v>149</v>
      </c>
      <c r="F169" s="16" t="str">
        <f t="shared" si="34"/>
        <v>H.-Keller-Schule (Schulgarten), Zuweisungen vom Land - Soziale Stadt Neustadt</v>
      </c>
      <c r="G169" s="4" t="s">
        <v>396</v>
      </c>
      <c r="H169" s="4" t="s">
        <v>207</v>
      </c>
      <c r="I169" s="4" t="s">
        <v>397</v>
      </c>
      <c r="J169" s="4" t="s">
        <v>66</v>
      </c>
      <c r="K169" s="14" t="s">
        <v>9</v>
      </c>
      <c r="L169" s="5" t="s">
        <v>9</v>
      </c>
      <c r="M169" s="5" t="s">
        <v>398</v>
      </c>
      <c r="N169" s="5" t="s">
        <v>199</v>
      </c>
      <c r="O169" s="5" t="s">
        <v>200</v>
      </c>
      <c r="P169" s="7"/>
      <c r="Q169" s="17">
        <v>20000</v>
      </c>
      <c r="R169" s="20"/>
      <c r="S169" s="7">
        <v>0</v>
      </c>
      <c r="T169" s="7">
        <v>0</v>
      </c>
      <c r="U169" s="8">
        <f>-S169-T169</f>
        <v>0</v>
      </c>
      <c r="V169" s="7"/>
      <c r="W169" s="17">
        <v>20000</v>
      </c>
      <c r="X169" s="7">
        <v>0</v>
      </c>
      <c r="Y169" s="7">
        <v>0</v>
      </c>
      <c r="Z169" s="8"/>
      <c r="AA169" s="7"/>
      <c r="AB169" s="8">
        <v>0</v>
      </c>
      <c r="AC169" s="20"/>
      <c r="AD169" s="8"/>
    </row>
    <row r="170" spans="1:30">
      <c r="A170" s="14" t="s">
        <v>399</v>
      </c>
      <c r="B170" s="4" t="s">
        <v>238</v>
      </c>
      <c r="C170" s="4" t="s">
        <v>388</v>
      </c>
      <c r="D170" s="4" t="s">
        <v>153</v>
      </c>
      <c r="E170" s="4" t="s">
        <v>149</v>
      </c>
      <c r="F170" s="16" t="str">
        <f t="shared" si="34"/>
        <v xml:space="preserve">H.-Keller-Schule (Schulgarten), Umbau und Verbesserung </v>
      </c>
      <c r="G170" s="4" t="s">
        <v>396</v>
      </c>
      <c r="H170" s="4" t="s">
        <v>154</v>
      </c>
      <c r="I170" s="4" t="s">
        <v>9</v>
      </c>
      <c r="J170" s="4" t="s">
        <v>400</v>
      </c>
      <c r="K170" s="14" t="s">
        <v>9</v>
      </c>
      <c r="L170" s="5" t="s">
        <v>9</v>
      </c>
      <c r="M170" s="5" t="s">
        <v>401</v>
      </c>
      <c r="N170" s="5" t="s">
        <v>199</v>
      </c>
      <c r="O170" s="5" t="s">
        <v>200</v>
      </c>
      <c r="P170" s="6">
        <v>30000</v>
      </c>
      <c r="Q170" s="17"/>
      <c r="R170" s="19">
        <v>0</v>
      </c>
      <c r="S170" s="7">
        <v>0</v>
      </c>
      <c r="T170" s="7">
        <v>0</v>
      </c>
      <c r="U170" s="8">
        <f>S170-T170</f>
        <v>0</v>
      </c>
      <c r="V170" s="6">
        <v>30000</v>
      </c>
      <c r="W170" s="17"/>
      <c r="X170" s="7">
        <v>0</v>
      </c>
      <c r="Y170" s="7">
        <v>0</v>
      </c>
      <c r="Z170" s="8">
        <f>X170+Y170+AA170</f>
        <v>0</v>
      </c>
      <c r="AA170" s="7">
        <v>0</v>
      </c>
      <c r="AB170" s="8"/>
      <c r="AC170" s="20">
        <f>IF(AA170-R170&gt;R170,R170,AA170)</f>
        <v>0</v>
      </c>
      <c r="AD170" s="8"/>
    </row>
    <row r="171" spans="1:30">
      <c r="A171" s="14" t="s">
        <v>402</v>
      </c>
      <c r="B171" s="4" t="s">
        <v>238</v>
      </c>
      <c r="C171" s="4" t="s">
        <v>403</v>
      </c>
      <c r="D171" s="4" t="s">
        <v>3</v>
      </c>
      <c r="E171" s="4" t="s">
        <v>4</v>
      </c>
      <c r="F171" s="16" t="str">
        <f t="shared" si="34"/>
        <v>SfL "Pestalozzi" PPP-Projekt, Erwerb beweglicher Sachen des Anlagevermögens</v>
      </c>
      <c r="G171" s="4" t="s">
        <v>404</v>
      </c>
      <c r="H171" s="4" t="s">
        <v>226</v>
      </c>
      <c r="I171" s="4" t="s">
        <v>106</v>
      </c>
      <c r="J171" s="4" t="s">
        <v>240</v>
      </c>
      <c r="K171" s="14" t="s">
        <v>9</v>
      </c>
      <c r="L171" s="5" t="s">
        <v>17</v>
      </c>
      <c r="M171" s="5" t="s">
        <v>11</v>
      </c>
      <c r="N171" s="5" t="s">
        <v>241</v>
      </c>
      <c r="O171" s="5" t="s">
        <v>242</v>
      </c>
      <c r="P171" s="6">
        <v>1300</v>
      </c>
      <c r="Q171" s="17"/>
      <c r="R171" s="19">
        <v>0</v>
      </c>
      <c r="S171" s="7">
        <v>0</v>
      </c>
      <c r="T171" s="7">
        <v>1300</v>
      </c>
      <c r="U171" s="8">
        <f>S171-T171</f>
        <v>-1300</v>
      </c>
      <c r="V171" s="6">
        <v>0</v>
      </c>
      <c r="W171" s="17"/>
      <c r="X171" s="7">
        <v>0</v>
      </c>
      <c r="Y171" s="7">
        <v>0</v>
      </c>
      <c r="Z171" s="8">
        <f>X171+Y171+AA171</f>
        <v>0</v>
      </c>
      <c r="AA171" s="7">
        <v>0</v>
      </c>
      <c r="AB171" s="8"/>
      <c r="AC171" s="20">
        <f>IF(AA171-R171&gt;R171,R171,AA171)</f>
        <v>0</v>
      </c>
      <c r="AD171" s="8"/>
    </row>
    <row r="172" spans="1:30">
      <c r="A172" s="14" t="s">
        <v>405</v>
      </c>
      <c r="B172" s="4" t="s">
        <v>238</v>
      </c>
      <c r="C172" s="4" t="s">
        <v>403</v>
      </c>
      <c r="D172" s="4" t="s">
        <v>3</v>
      </c>
      <c r="E172" s="4" t="s">
        <v>4</v>
      </c>
      <c r="F172" s="16" t="str">
        <f t="shared" si="34"/>
        <v>SfL "Pestalozzi" PPP-Projekt, geringwertige Wirtschafts- güter</v>
      </c>
      <c r="G172" s="4" t="s">
        <v>404</v>
      </c>
      <c r="H172" s="4" t="s">
        <v>6</v>
      </c>
      <c r="I172" s="4" t="s">
        <v>7</v>
      </c>
      <c r="J172" s="4" t="s">
        <v>240</v>
      </c>
      <c r="K172" s="14" t="s">
        <v>9</v>
      </c>
      <c r="L172" s="5" t="s">
        <v>10</v>
      </c>
      <c r="M172" s="5" t="s">
        <v>11</v>
      </c>
      <c r="N172" s="5" t="s">
        <v>241</v>
      </c>
      <c r="O172" s="5" t="s">
        <v>242</v>
      </c>
      <c r="P172" s="6">
        <v>1800</v>
      </c>
      <c r="Q172" s="17"/>
      <c r="R172" s="19">
        <v>0</v>
      </c>
      <c r="S172" s="7">
        <v>0</v>
      </c>
      <c r="T172" s="7">
        <v>1800</v>
      </c>
      <c r="U172" s="8">
        <f>S172-T172</f>
        <v>-1800</v>
      </c>
      <c r="V172" s="6">
        <v>0</v>
      </c>
      <c r="W172" s="17"/>
      <c r="X172" s="7">
        <v>0</v>
      </c>
      <c r="Y172" s="7">
        <v>0</v>
      </c>
      <c r="Z172" s="8">
        <f>X172+Y172+AA172</f>
        <v>0</v>
      </c>
      <c r="AA172" s="7">
        <v>0</v>
      </c>
      <c r="AB172" s="8"/>
      <c r="AC172" s="20">
        <f>IF(AA172-R172&gt;R172,R172,AA172)</f>
        <v>0</v>
      </c>
      <c r="AD172" s="8"/>
    </row>
    <row r="173" spans="1:30" ht="15" customHeight="1">
      <c r="A173" s="14" t="s">
        <v>406</v>
      </c>
      <c r="B173" s="4" t="s">
        <v>238</v>
      </c>
      <c r="C173" s="4" t="s">
        <v>403</v>
      </c>
      <c r="D173" s="4" t="s">
        <v>65</v>
      </c>
      <c r="E173" s="4" t="s">
        <v>117</v>
      </c>
      <c r="F173" s="16" t="str">
        <f t="shared" si="34"/>
        <v>FÖS Pestalozzi, Fenstererneuerung, Zuweisungen vom Land - Einnahmen KP II</v>
      </c>
      <c r="G173" s="4" t="s">
        <v>407</v>
      </c>
      <c r="H173" s="4" t="s">
        <v>207</v>
      </c>
      <c r="I173" s="4" t="s">
        <v>208</v>
      </c>
      <c r="J173" s="4" t="s">
        <v>66</v>
      </c>
      <c r="K173" s="14" t="s">
        <v>9</v>
      </c>
      <c r="L173" s="5" t="s">
        <v>408</v>
      </c>
      <c r="M173" s="5" t="s">
        <v>131</v>
      </c>
      <c r="N173" s="5" t="s">
        <v>241</v>
      </c>
      <c r="O173" s="5" t="s">
        <v>242</v>
      </c>
      <c r="P173" s="7"/>
      <c r="Q173" s="17">
        <v>0</v>
      </c>
      <c r="R173" s="20"/>
      <c r="S173" s="7">
        <v>0</v>
      </c>
      <c r="T173" s="7">
        <v>0</v>
      </c>
      <c r="U173" s="8">
        <f>-S173-T173</f>
        <v>0</v>
      </c>
      <c r="V173" s="7"/>
      <c r="W173" s="17">
        <v>0</v>
      </c>
      <c r="X173" s="7">
        <v>0</v>
      </c>
      <c r="Y173" s="7">
        <v>0</v>
      </c>
      <c r="Z173" s="8"/>
      <c r="AA173" s="7"/>
      <c r="AB173" s="8">
        <v>0</v>
      </c>
      <c r="AC173" s="20"/>
      <c r="AD173" s="8"/>
    </row>
    <row r="174" spans="1:30" ht="15" customHeight="1">
      <c r="A174" s="14" t="s">
        <v>409</v>
      </c>
      <c r="B174" s="4" t="s">
        <v>238</v>
      </c>
      <c r="C174" s="4" t="s">
        <v>410</v>
      </c>
      <c r="D174" s="4" t="s">
        <v>65</v>
      </c>
      <c r="E174" s="4" t="s">
        <v>4</v>
      </c>
      <c r="F174" s="16" t="str">
        <f t="shared" si="34"/>
        <v xml:space="preserve">Jahresansätze, Zuw. vom Land </v>
      </c>
      <c r="G174" s="4" t="s">
        <v>5</v>
      </c>
      <c r="H174" s="4" t="s">
        <v>1542</v>
      </c>
      <c r="I174" s="4" t="s">
        <v>9</v>
      </c>
      <c r="J174" s="4" t="s">
        <v>66</v>
      </c>
      <c r="K174" s="14" t="s">
        <v>9</v>
      </c>
      <c r="L174" s="5" t="s">
        <v>411</v>
      </c>
      <c r="M174" s="5" t="s">
        <v>68</v>
      </c>
      <c r="N174" s="5" t="s">
        <v>241</v>
      </c>
      <c r="O174" s="5" t="s">
        <v>242</v>
      </c>
      <c r="P174" s="7"/>
      <c r="Q174" s="17">
        <v>14700</v>
      </c>
      <c r="R174" s="20"/>
      <c r="S174" s="7">
        <v>0</v>
      </c>
      <c r="T174" s="7">
        <v>0</v>
      </c>
      <c r="U174" s="8">
        <f>-S174-T174</f>
        <v>0</v>
      </c>
      <c r="V174" s="7"/>
      <c r="W174" s="17">
        <v>14700</v>
      </c>
      <c r="X174" s="7">
        <v>0</v>
      </c>
      <c r="Y174" s="7">
        <v>0</v>
      </c>
      <c r="Z174" s="8"/>
      <c r="AA174" s="7"/>
      <c r="AB174" s="8">
        <v>0</v>
      </c>
      <c r="AC174" s="20"/>
      <c r="AD174" s="8"/>
    </row>
    <row r="175" spans="1:30">
      <c r="A175" s="14" t="s">
        <v>412</v>
      </c>
      <c r="B175" s="4" t="s">
        <v>238</v>
      </c>
      <c r="C175" s="4" t="s">
        <v>410</v>
      </c>
      <c r="D175" s="4" t="s">
        <v>3</v>
      </c>
      <c r="E175" s="4" t="s">
        <v>4</v>
      </c>
      <c r="F175" s="16" t="str">
        <f t="shared" si="34"/>
        <v>Jahresansätze, Erwerb beweglicher Sachen des Anlagevermögens</v>
      </c>
      <c r="G175" s="4" t="s">
        <v>5</v>
      </c>
      <c r="H175" s="4" t="s">
        <v>226</v>
      </c>
      <c r="I175" s="4" t="s">
        <v>106</v>
      </c>
      <c r="J175" s="4" t="s">
        <v>240</v>
      </c>
      <c r="K175" s="14" t="s">
        <v>413</v>
      </c>
      <c r="L175" s="5" t="s">
        <v>17</v>
      </c>
      <c r="M175" s="5" t="s">
        <v>11</v>
      </c>
      <c r="N175" s="5" t="s">
        <v>241</v>
      </c>
      <c r="O175" s="5" t="s">
        <v>242</v>
      </c>
      <c r="P175" s="6">
        <v>1800</v>
      </c>
      <c r="Q175" s="17"/>
      <c r="R175" s="19">
        <v>0</v>
      </c>
      <c r="S175" s="7">
        <v>0</v>
      </c>
      <c r="T175" s="7">
        <v>1800</v>
      </c>
      <c r="U175" s="8">
        <f>S175-T175</f>
        <v>-1800</v>
      </c>
      <c r="V175" s="6">
        <v>0</v>
      </c>
      <c r="W175" s="17"/>
      <c r="X175" s="7">
        <v>0</v>
      </c>
      <c r="Y175" s="7">
        <v>0</v>
      </c>
      <c r="Z175" s="8">
        <f>X175+Y175+AA175</f>
        <v>0</v>
      </c>
      <c r="AA175" s="7">
        <v>0</v>
      </c>
      <c r="AB175" s="8"/>
      <c r="AC175" s="20">
        <f>IF(AA175-R175&gt;R175,R175,AA175)</f>
        <v>0</v>
      </c>
      <c r="AD175" s="8"/>
    </row>
    <row r="176" spans="1:30">
      <c r="A176" s="14" t="s">
        <v>414</v>
      </c>
      <c r="B176" s="4" t="s">
        <v>238</v>
      </c>
      <c r="C176" s="4" t="s">
        <v>410</v>
      </c>
      <c r="D176" s="4" t="s">
        <v>179</v>
      </c>
      <c r="E176" s="4" t="s">
        <v>4</v>
      </c>
      <c r="F176" s="16" t="str">
        <f t="shared" si="34"/>
        <v>Jahresansätze, Lehr-, Lern- und Unterrichtsmittel</v>
      </c>
      <c r="G176" s="4" t="s">
        <v>5</v>
      </c>
      <c r="H176" s="4" t="s">
        <v>180</v>
      </c>
      <c r="I176" s="4" t="s">
        <v>181</v>
      </c>
      <c r="J176" s="4" t="s">
        <v>240</v>
      </c>
      <c r="K176" s="14" t="s">
        <v>413</v>
      </c>
      <c r="L176" s="5" t="s">
        <v>17</v>
      </c>
      <c r="M176" s="5" t="s">
        <v>11</v>
      </c>
      <c r="N176" s="5" t="s">
        <v>241</v>
      </c>
      <c r="O176" s="5" t="s">
        <v>242</v>
      </c>
      <c r="P176" s="6">
        <v>21300</v>
      </c>
      <c r="Q176" s="17"/>
      <c r="R176" s="19">
        <v>0</v>
      </c>
      <c r="S176" s="7">
        <v>0</v>
      </c>
      <c r="T176" s="7">
        <v>1300</v>
      </c>
      <c r="U176" s="8">
        <f>S176-T176</f>
        <v>-1300</v>
      </c>
      <c r="V176" s="6">
        <v>20000</v>
      </c>
      <c r="W176" s="17"/>
      <c r="X176" s="7">
        <v>4895.54</v>
      </c>
      <c r="Y176" s="7">
        <v>0</v>
      </c>
      <c r="Z176" s="8">
        <f>X176+Y176+AA176</f>
        <v>18830.75</v>
      </c>
      <c r="AA176" s="7">
        <v>13935.21</v>
      </c>
      <c r="AB176" s="8"/>
      <c r="AC176" s="20">
        <f>IF(AA176-R176&gt;R176,R176,AA176)</f>
        <v>0</v>
      </c>
      <c r="AD176" s="8"/>
    </row>
    <row r="177" spans="1:30">
      <c r="A177" s="14" t="s">
        <v>415</v>
      </c>
      <c r="B177" s="4" t="s">
        <v>238</v>
      </c>
      <c r="C177" s="4" t="s">
        <v>410</v>
      </c>
      <c r="D177" s="4" t="s">
        <v>126</v>
      </c>
      <c r="E177" s="4" t="s">
        <v>127</v>
      </c>
      <c r="F177" s="16" t="str">
        <f t="shared" si="34"/>
        <v>Koop. Gesamtschule "U. v. Hutten", Brandschutz, Invest.-zuschuss. an ZGM - Bauleistungen</v>
      </c>
      <c r="G177" s="4" t="s">
        <v>416</v>
      </c>
      <c r="H177" s="4" t="s">
        <v>281</v>
      </c>
      <c r="I177" s="4" t="s">
        <v>130</v>
      </c>
      <c r="J177" s="4" t="s">
        <v>240</v>
      </c>
      <c r="K177" s="14" t="s">
        <v>417</v>
      </c>
      <c r="L177" s="5" t="s">
        <v>283</v>
      </c>
      <c r="M177" s="5" t="s">
        <v>253</v>
      </c>
      <c r="N177" s="5" t="s">
        <v>241</v>
      </c>
      <c r="O177" s="5" t="s">
        <v>242</v>
      </c>
      <c r="P177" s="6">
        <v>230000</v>
      </c>
      <c r="Q177" s="17"/>
      <c r="R177" s="19">
        <v>0</v>
      </c>
      <c r="S177" s="7">
        <v>0</v>
      </c>
      <c r="T177" s="7">
        <v>230000</v>
      </c>
      <c r="U177" s="8">
        <f>S177-T177</f>
        <v>-230000</v>
      </c>
      <c r="V177" s="6">
        <v>0</v>
      </c>
      <c r="W177" s="17"/>
      <c r="X177" s="7">
        <v>0</v>
      </c>
      <c r="Y177" s="7">
        <v>0</v>
      </c>
      <c r="Z177" s="8">
        <f>X177+Y177+AA177</f>
        <v>0</v>
      </c>
      <c r="AA177" s="7">
        <v>0</v>
      </c>
      <c r="AB177" s="8"/>
      <c r="AC177" s="20">
        <f>IF(AA177-R177&gt;R177,R177,AA177)</f>
        <v>0</v>
      </c>
      <c r="AD177" s="8"/>
    </row>
    <row r="178" spans="1:30">
      <c r="A178" s="14" t="s">
        <v>418</v>
      </c>
      <c r="B178" s="4" t="s">
        <v>238</v>
      </c>
      <c r="C178" s="4" t="s">
        <v>410</v>
      </c>
      <c r="D178" s="4" t="s">
        <v>197</v>
      </c>
      <c r="E178" s="4" t="s">
        <v>127</v>
      </c>
      <c r="F178" s="16" t="str">
        <f t="shared" si="34"/>
        <v>Koop. Gesamtschule "U. v. Hutten", Brandschutz, Invest.-zuschuss. an ZGM - Planung</v>
      </c>
      <c r="G178" s="4" t="s">
        <v>416</v>
      </c>
      <c r="H178" s="4" t="s">
        <v>281</v>
      </c>
      <c r="I178" s="4" t="s">
        <v>212</v>
      </c>
      <c r="J178" s="4" t="s">
        <v>240</v>
      </c>
      <c r="K178" s="14" t="s">
        <v>417</v>
      </c>
      <c r="L178" s="5" t="s">
        <v>283</v>
      </c>
      <c r="M178" s="5" t="s">
        <v>253</v>
      </c>
      <c r="N178" s="5" t="s">
        <v>241</v>
      </c>
      <c r="O178" s="5" t="s">
        <v>242</v>
      </c>
      <c r="P178" s="6">
        <v>25000</v>
      </c>
      <c r="Q178" s="17"/>
      <c r="R178" s="19">
        <v>0</v>
      </c>
      <c r="S178" s="7">
        <v>0</v>
      </c>
      <c r="T178" s="7">
        <v>0</v>
      </c>
      <c r="U178" s="8">
        <f>S178-T178</f>
        <v>0</v>
      </c>
      <c r="V178" s="6">
        <v>25000</v>
      </c>
      <c r="W178" s="17"/>
      <c r="X178" s="7">
        <v>0</v>
      </c>
      <c r="Y178" s="7">
        <v>0</v>
      </c>
      <c r="Z178" s="8">
        <f>X178+Y178+AA178</f>
        <v>0</v>
      </c>
      <c r="AA178" s="7">
        <v>0</v>
      </c>
      <c r="AB178" s="8"/>
      <c r="AC178" s="20">
        <f>IF(AA178-R178&gt;R178,R178,AA178)</f>
        <v>0</v>
      </c>
      <c r="AD178" s="8"/>
    </row>
    <row r="179" spans="1:30">
      <c r="A179" s="14" t="s">
        <v>419</v>
      </c>
      <c r="B179" s="4" t="s">
        <v>238</v>
      </c>
      <c r="C179" s="4" t="s">
        <v>420</v>
      </c>
      <c r="D179" s="4" t="s">
        <v>3</v>
      </c>
      <c r="E179" s="4" t="s">
        <v>4</v>
      </c>
      <c r="F179" s="16" t="str">
        <f t="shared" si="34"/>
        <v>Jahresansätze, geringwertige Wirtschafts- güter</v>
      </c>
      <c r="G179" s="4" t="s">
        <v>5</v>
      </c>
      <c r="H179" s="4" t="s">
        <v>6</v>
      </c>
      <c r="I179" s="4" t="s">
        <v>7</v>
      </c>
      <c r="J179" s="4" t="s">
        <v>240</v>
      </c>
      <c r="K179" s="14" t="s">
        <v>9</v>
      </c>
      <c r="L179" s="5" t="s">
        <v>10</v>
      </c>
      <c r="M179" s="5" t="s">
        <v>11</v>
      </c>
      <c r="N179" s="5" t="s">
        <v>241</v>
      </c>
      <c r="O179" s="5" t="s">
        <v>242</v>
      </c>
      <c r="P179" s="6">
        <v>4500</v>
      </c>
      <c r="Q179" s="17"/>
      <c r="R179" s="19">
        <v>0</v>
      </c>
      <c r="S179" s="7">
        <v>0</v>
      </c>
      <c r="T179" s="7">
        <v>4500</v>
      </c>
      <c r="U179" s="8">
        <f>S179-T179</f>
        <v>-4500</v>
      </c>
      <c r="V179" s="6">
        <v>0</v>
      </c>
      <c r="W179" s="17"/>
      <c r="X179" s="7">
        <v>0</v>
      </c>
      <c r="Y179" s="7">
        <v>0</v>
      </c>
      <c r="Z179" s="8">
        <f>X179+Y179+AA179</f>
        <v>0</v>
      </c>
      <c r="AA179" s="7">
        <v>0</v>
      </c>
      <c r="AB179" s="8"/>
      <c r="AC179" s="20">
        <f>IF(AA179-R179&gt;R179,R179,AA179)</f>
        <v>0</v>
      </c>
      <c r="AD179" s="8"/>
    </row>
    <row r="180" spans="1:30" ht="15" customHeight="1">
      <c r="A180" s="14" t="s">
        <v>421</v>
      </c>
      <c r="B180" s="4" t="s">
        <v>238</v>
      </c>
      <c r="C180" s="4" t="s">
        <v>422</v>
      </c>
      <c r="D180" s="4" t="s">
        <v>423</v>
      </c>
      <c r="E180" s="4" t="s">
        <v>4</v>
      </c>
      <c r="F180" s="16" t="str">
        <f t="shared" si="34"/>
        <v xml:space="preserve">Jahresansätze, Schadenersatzleistungen </v>
      </c>
      <c r="G180" s="4" t="s">
        <v>5</v>
      </c>
      <c r="H180" s="4" t="s">
        <v>424</v>
      </c>
      <c r="I180" s="4" t="s">
        <v>9</v>
      </c>
      <c r="J180" s="4" t="s">
        <v>240</v>
      </c>
      <c r="K180" s="14" t="s">
        <v>9</v>
      </c>
      <c r="L180" s="5" t="s">
        <v>288</v>
      </c>
      <c r="M180" s="5" t="s">
        <v>109</v>
      </c>
      <c r="N180" s="5" t="s">
        <v>241</v>
      </c>
      <c r="O180" s="5" t="s">
        <v>9</v>
      </c>
      <c r="P180" s="7"/>
      <c r="Q180" s="17">
        <v>0</v>
      </c>
      <c r="R180" s="20"/>
      <c r="S180" s="7">
        <v>0</v>
      </c>
      <c r="T180" s="7">
        <v>0</v>
      </c>
      <c r="U180" s="8">
        <f>-S180-T180</f>
        <v>0</v>
      </c>
      <c r="V180" s="7"/>
      <c r="W180" s="17">
        <v>0</v>
      </c>
      <c r="X180" s="7">
        <v>0</v>
      </c>
      <c r="Y180" s="7">
        <v>0</v>
      </c>
      <c r="Z180" s="8"/>
      <c r="AA180" s="7"/>
      <c r="AB180" s="8">
        <v>2763</v>
      </c>
      <c r="AC180" s="20"/>
      <c r="AD180" s="8"/>
    </row>
    <row r="181" spans="1:30">
      <c r="A181" s="14" t="s">
        <v>425</v>
      </c>
      <c r="B181" s="4" t="s">
        <v>238</v>
      </c>
      <c r="C181" s="4" t="s">
        <v>422</v>
      </c>
      <c r="D181" s="4" t="s">
        <v>3</v>
      </c>
      <c r="E181" s="4" t="s">
        <v>4</v>
      </c>
      <c r="F181" s="16" t="str">
        <f t="shared" si="34"/>
        <v>Jahresansätze, Erwerb beweglicher Sachen des Anlagevermögens</v>
      </c>
      <c r="G181" s="4" t="s">
        <v>5</v>
      </c>
      <c r="H181" s="4" t="s">
        <v>226</v>
      </c>
      <c r="I181" s="4" t="s">
        <v>106</v>
      </c>
      <c r="J181" s="4" t="s">
        <v>240</v>
      </c>
      <c r="K181" s="14" t="s">
        <v>426</v>
      </c>
      <c r="L181" s="5" t="s">
        <v>17</v>
      </c>
      <c r="M181" s="5" t="s">
        <v>11</v>
      </c>
      <c r="N181" s="5" t="s">
        <v>241</v>
      </c>
      <c r="O181" s="5" t="s">
        <v>242</v>
      </c>
      <c r="P181" s="6">
        <v>2700</v>
      </c>
      <c r="Q181" s="17"/>
      <c r="R181" s="19">
        <v>0</v>
      </c>
      <c r="S181" s="7">
        <v>0</v>
      </c>
      <c r="T181" s="7">
        <v>2700</v>
      </c>
      <c r="U181" s="8">
        <f t="shared" ref="U181:U192" si="41">S181-T181</f>
        <v>-2700</v>
      </c>
      <c r="V181" s="6">
        <v>0</v>
      </c>
      <c r="W181" s="17"/>
      <c r="X181" s="7">
        <v>0</v>
      </c>
      <c r="Y181" s="7">
        <v>0</v>
      </c>
      <c r="Z181" s="8">
        <f t="shared" ref="Z181:Z192" si="42">X181+Y181+AA181</f>
        <v>0</v>
      </c>
      <c r="AA181" s="7">
        <v>0</v>
      </c>
      <c r="AB181" s="8"/>
      <c r="AC181" s="20">
        <f t="shared" ref="AC181:AC192" si="43">IF(AA181-R181&gt;R181,R181,AA181)</f>
        <v>0</v>
      </c>
      <c r="AD181" s="8"/>
    </row>
    <row r="182" spans="1:30">
      <c r="A182" s="14" t="s">
        <v>427</v>
      </c>
      <c r="B182" s="4" t="s">
        <v>238</v>
      </c>
      <c r="C182" s="4" t="s">
        <v>422</v>
      </c>
      <c r="D182" s="4" t="s">
        <v>3</v>
      </c>
      <c r="E182" s="4" t="s">
        <v>4</v>
      </c>
      <c r="F182" s="16" t="str">
        <f t="shared" si="34"/>
        <v>Jahresansätze, geringwertige Wirtschafts- güter</v>
      </c>
      <c r="G182" s="4" t="s">
        <v>5</v>
      </c>
      <c r="H182" s="4" t="s">
        <v>6</v>
      </c>
      <c r="I182" s="4" t="s">
        <v>7</v>
      </c>
      <c r="J182" s="4" t="s">
        <v>240</v>
      </c>
      <c r="K182" s="14" t="s">
        <v>9</v>
      </c>
      <c r="L182" s="5" t="s">
        <v>10</v>
      </c>
      <c r="M182" s="5" t="s">
        <v>11</v>
      </c>
      <c r="N182" s="5" t="s">
        <v>241</v>
      </c>
      <c r="O182" s="5" t="s">
        <v>242</v>
      </c>
      <c r="P182" s="6">
        <v>1800</v>
      </c>
      <c r="Q182" s="17"/>
      <c r="R182" s="19">
        <v>0</v>
      </c>
      <c r="S182" s="7">
        <v>0</v>
      </c>
      <c r="T182" s="7">
        <v>1800</v>
      </c>
      <c r="U182" s="8">
        <f t="shared" si="41"/>
        <v>-1800</v>
      </c>
      <c r="V182" s="6">
        <v>0</v>
      </c>
      <c r="W182" s="17"/>
      <c r="X182" s="7">
        <v>0</v>
      </c>
      <c r="Y182" s="7">
        <v>0</v>
      </c>
      <c r="Z182" s="8">
        <f t="shared" si="42"/>
        <v>0</v>
      </c>
      <c r="AA182" s="7">
        <v>0</v>
      </c>
      <c r="AB182" s="8"/>
      <c r="AC182" s="20">
        <f t="shared" si="43"/>
        <v>0</v>
      </c>
      <c r="AD182" s="8"/>
    </row>
    <row r="183" spans="1:30">
      <c r="A183" s="14" t="s">
        <v>428</v>
      </c>
      <c r="B183" s="4" t="s">
        <v>238</v>
      </c>
      <c r="C183" s="4" t="s">
        <v>422</v>
      </c>
      <c r="D183" s="4" t="s">
        <v>179</v>
      </c>
      <c r="E183" s="4" t="s">
        <v>4</v>
      </c>
      <c r="F183" s="16" t="str">
        <f t="shared" si="34"/>
        <v>Jahresansätze, Lehr-, Lern- und Unterrichtsmittel</v>
      </c>
      <c r="G183" s="4" t="s">
        <v>5</v>
      </c>
      <c r="H183" s="4" t="s">
        <v>180</v>
      </c>
      <c r="I183" s="4" t="s">
        <v>181</v>
      </c>
      <c r="J183" s="4" t="s">
        <v>240</v>
      </c>
      <c r="K183" s="14" t="s">
        <v>426</v>
      </c>
      <c r="L183" s="5" t="s">
        <v>17</v>
      </c>
      <c r="M183" s="5" t="s">
        <v>11</v>
      </c>
      <c r="N183" s="5" t="s">
        <v>241</v>
      </c>
      <c r="O183" s="5" t="s">
        <v>242</v>
      </c>
      <c r="P183" s="6">
        <v>2700</v>
      </c>
      <c r="Q183" s="17"/>
      <c r="R183" s="19">
        <v>15900</v>
      </c>
      <c r="S183" s="7">
        <v>0</v>
      </c>
      <c r="T183" s="7">
        <v>1600</v>
      </c>
      <c r="U183" s="8">
        <f t="shared" si="41"/>
        <v>-1600</v>
      </c>
      <c r="V183" s="6">
        <v>17000</v>
      </c>
      <c r="W183" s="17"/>
      <c r="X183" s="7">
        <v>0</v>
      </c>
      <c r="Y183" s="7">
        <v>0</v>
      </c>
      <c r="Z183" s="8">
        <f t="shared" si="42"/>
        <v>16919.419999999998</v>
      </c>
      <c r="AA183" s="7">
        <v>16919.419999999998</v>
      </c>
      <c r="AB183" s="8"/>
      <c r="AC183" s="20">
        <f t="shared" si="43"/>
        <v>16919.419999999998</v>
      </c>
      <c r="AD183" s="8"/>
    </row>
    <row r="184" spans="1:30">
      <c r="A184" s="14" t="s">
        <v>429</v>
      </c>
      <c r="B184" s="4" t="s">
        <v>238</v>
      </c>
      <c r="C184" s="4" t="s">
        <v>422</v>
      </c>
      <c r="D184" s="4" t="s">
        <v>183</v>
      </c>
      <c r="E184" s="4" t="s">
        <v>4</v>
      </c>
      <c r="F184" s="16" t="str">
        <f t="shared" si="34"/>
        <v xml:space="preserve">Jahresansätze, Sport- und Spielgeräte </v>
      </c>
      <c r="G184" s="4" t="s">
        <v>5</v>
      </c>
      <c r="H184" s="4" t="s">
        <v>184</v>
      </c>
      <c r="I184" s="4" t="s">
        <v>9</v>
      </c>
      <c r="J184" s="4" t="s">
        <v>240</v>
      </c>
      <c r="K184" s="14" t="s">
        <v>426</v>
      </c>
      <c r="L184" s="5" t="s">
        <v>17</v>
      </c>
      <c r="M184" s="5" t="s">
        <v>11</v>
      </c>
      <c r="N184" s="5" t="s">
        <v>241</v>
      </c>
      <c r="O184" s="5" t="s">
        <v>242</v>
      </c>
      <c r="P184" s="6">
        <v>1800</v>
      </c>
      <c r="Q184" s="17"/>
      <c r="R184" s="19">
        <v>0</v>
      </c>
      <c r="S184" s="7">
        <v>0</v>
      </c>
      <c r="T184" s="7">
        <v>1800</v>
      </c>
      <c r="U184" s="8">
        <f t="shared" si="41"/>
        <v>-1800</v>
      </c>
      <c r="V184" s="6">
        <v>0</v>
      </c>
      <c r="W184" s="17"/>
      <c r="X184" s="7">
        <v>0</v>
      </c>
      <c r="Y184" s="7">
        <v>0</v>
      </c>
      <c r="Z184" s="8">
        <f t="shared" si="42"/>
        <v>0</v>
      </c>
      <c r="AA184" s="7">
        <v>0</v>
      </c>
      <c r="AB184" s="8"/>
      <c r="AC184" s="20">
        <f t="shared" si="43"/>
        <v>0</v>
      </c>
      <c r="AD184" s="8"/>
    </row>
    <row r="185" spans="1:30">
      <c r="A185" s="14" t="s">
        <v>430</v>
      </c>
      <c r="B185" s="4" t="s">
        <v>238</v>
      </c>
      <c r="C185" s="4" t="s">
        <v>422</v>
      </c>
      <c r="D185" s="4" t="s">
        <v>255</v>
      </c>
      <c r="E185" s="4" t="s">
        <v>202</v>
      </c>
      <c r="F185" s="16" t="str">
        <f t="shared" si="34"/>
        <v>Integrierte Gesamtschule Halle, Investitionszuschuss an private Unternehmen</v>
      </c>
      <c r="G185" s="4" t="s">
        <v>431</v>
      </c>
      <c r="H185" s="4" t="s">
        <v>258</v>
      </c>
      <c r="I185" s="4" t="s">
        <v>259</v>
      </c>
      <c r="J185" s="4" t="s">
        <v>240</v>
      </c>
      <c r="K185" s="14" t="s">
        <v>9</v>
      </c>
      <c r="L185" s="5" t="s">
        <v>252</v>
      </c>
      <c r="M185" s="5" t="s">
        <v>260</v>
      </c>
      <c r="N185" s="5" t="s">
        <v>241</v>
      </c>
      <c r="O185" s="5" t="s">
        <v>242</v>
      </c>
      <c r="P185" s="6">
        <v>110000</v>
      </c>
      <c r="Q185" s="17"/>
      <c r="R185" s="19">
        <v>0</v>
      </c>
      <c r="S185" s="7">
        <v>0</v>
      </c>
      <c r="T185" s="7">
        <v>0</v>
      </c>
      <c r="U185" s="8">
        <f t="shared" si="41"/>
        <v>0</v>
      </c>
      <c r="V185" s="6">
        <v>110000</v>
      </c>
      <c r="W185" s="17"/>
      <c r="X185" s="7">
        <v>46350</v>
      </c>
      <c r="Y185" s="7">
        <v>0</v>
      </c>
      <c r="Z185" s="8">
        <f t="shared" si="42"/>
        <v>82576.790000000008</v>
      </c>
      <c r="AA185" s="7">
        <v>36226.79</v>
      </c>
      <c r="AB185" s="8"/>
      <c r="AC185" s="20">
        <f t="shared" si="43"/>
        <v>0</v>
      </c>
      <c r="AD185" s="8"/>
    </row>
    <row r="186" spans="1:30">
      <c r="A186" s="14" t="s">
        <v>432</v>
      </c>
      <c r="B186" s="4" t="s">
        <v>238</v>
      </c>
      <c r="C186" s="4" t="s">
        <v>433</v>
      </c>
      <c r="D186" s="4" t="s">
        <v>3</v>
      </c>
      <c r="E186" s="4" t="s">
        <v>4</v>
      </c>
      <c r="F186" s="16" t="str">
        <f t="shared" si="34"/>
        <v>Jahresansätze, geringwertige Wirtschafts- güter</v>
      </c>
      <c r="G186" s="4" t="s">
        <v>5</v>
      </c>
      <c r="H186" s="4" t="s">
        <v>6</v>
      </c>
      <c r="I186" s="4" t="s">
        <v>7</v>
      </c>
      <c r="J186" s="4" t="s">
        <v>240</v>
      </c>
      <c r="K186" s="14" t="s">
        <v>9</v>
      </c>
      <c r="L186" s="5" t="s">
        <v>10</v>
      </c>
      <c r="M186" s="5" t="s">
        <v>11</v>
      </c>
      <c r="N186" s="5" t="s">
        <v>241</v>
      </c>
      <c r="O186" s="5" t="s">
        <v>242</v>
      </c>
      <c r="P186" s="6">
        <v>2200</v>
      </c>
      <c r="Q186" s="17"/>
      <c r="R186" s="19">
        <v>1100</v>
      </c>
      <c r="S186" s="7">
        <v>0</v>
      </c>
      <c r="T186" s="7">
        <v>2200</v>
      </c>
      <c r="U186" s="8">
        <f t="shared" si="41"/>
        <v>-2200</v>
      </c>
      <c r="V186" s="6">
        <v>1100</v>
      </c>
      <c r="W186" s="17"/>
      <c r="X186" s="7">
        <v>0</v>
      </c>
      <c r="Y186" s="7">
        <v>0</v>
      </c>
      <c r="Z186" s="8">
        <f t="shared" si="42"/>
        <v>1065</v>
      </c>
      <c r="AA186" s="7">
        <v>1065</v>
      </c>
      <c r="AB186" s="8"/>
      <c r="AC186" s="20">
        <f t="shared" si="43"/>
        <v>1065</v>
      </c>
      <c r="AD186" s="8"/>
    </row>
    <row r="187" spans="1:30">
      <c r="A187" s="54" t="s">
        <v>434</v>
      </c>
      <c r="B187" s="55" t="s">
        <v>238</v>
      </c>
      <c r="C187" s="55" t="s">
        <v>435</v>
      </c>
      <c r="D187" s="55" t="s">
        <v>3</v>
      </c>
      <c r="E187" s="55" t="s">
        <v>4</v>
      </c>
      <c r="F187" s="56" t="str">
        <f t="shared" si="34"/>
        <v>Jahresansätze, Erwerb beweglicher Sachen des Anlagevermögens</v>
      </c>
      <c r="G187" s="55" t="s">
        <v>5</v>
      </c>
      <c r="H187" s="55" t="s">
        <v>226</v>
      </c>
      <c r="I187" s="55" t="s">
        <v>106</v>
      </c>
      <c r="J187" s="55" t="s">
        <v>240</v>
      </c>
      <c r="K187" s="54" t="s">
        <v>9</v>
      </c>
      <c r="L187" s="57" t="s">
        <v>17</v>
      </c>
      <c r="M187" s="57" t="s">
        <v>11</v>
      </c>
      <c r="N187" s="57" t="s">
        <v>241</v>
      </c>
      <c r="O187" s="57" t="s">
        <v>242</v>
      </c>
      <c r="P187" s="11">
        <v>9000</v>
      </c>
      <c r="Q187" s="18"/>
      <c r="R187" s="21">
        <v>0</v>
      </c>
      <c r="S187" s="12">
        <v>0</v>
      </c>
      <c r="T187" s="12">
        <v>9000</v>
      </c>
      <c r="U187" s="13">
        <f t="shared" si="41"/>
        <v>-9000</v>
      </c>
      <c r="V187" s="11">
        <v>0</v>
      </c>
      <c r="W187" s="18"/>
      <c r="X187" s="12">
        <v>0</v>
      </c>
      <c r="Y187" s="12">
        <v>0</v>
      </c>
      <c r="Z187" s="13">
        <f t="shared" si="42"/>
        <v>0</v>
      </c>
      <c r="AA187" s="12">
        <v>0</v>
      </c>
      <c r="AB187" s="13"/>
      <c r="AC187" s="58">
        <f t="shared" si="43"/>
        <v>0</v>
      </c>
      <c r="AD187" s="13"/>
    </row>
    <row r="188" spans="1:30">
      <c r="A188" s="59"/>
      <c r="B188" s="60"/>
      <c r="C188" s="60"/>
      <c r="D188" s="60"/>
      <c r="E188" s="60"/>
      <c r="F188" s="61" t="s">
        <v>1548</v>
      </c>
      <c r="G188" s="60"/>
      <c r="H188" s="60"/>
      <c r="I188" s="60"/>
      <c r="J188" s="60"/>
      <c r="K188" s="59"/>
      <c r="L188" s="62"/>
      <c r="M188" s="62"/>
      <c r="N188" s="62"/>
      <c r="O188" s="62"/>
      <c r="P188" s="67">
        <f>SUM(P87:P187)</f>
        <v>7062500</v>
      </c>
      <c r="Q188" s="68">
        <f t="shared" ref="Q188:AC188" si="44">SUM(Q87:Q187)</f>
        <v>4848600</v>
      </c>
      <c r="R188" s="69">
        <f t="shared" si="44"/>
        <v>1182200</v>
      </c>
      <c r="S188" s="67">
        <f t="shared" si="44"/>
        <v>0</v>
      </c>
      <c r="T188" s="67">
        <f t="shared" si="44"/>
        <v>1618889.65</v>
      </c>
      <c r="U188" s="68">
        <f t="shared" si="44"/>
        <v>-1618889.65</v>
      </c>
      <c r="V188" s="67">
        <f t="shared" si="44"/>
        <v>6625810.3499999996</v>
      </c>
      <c r="W188" s="68">
        <f t="shared" si="44"/>
        <v>4848600</v>
      </c>
      <c r="X188" s="67">
        <f t="shared" si="44"/>
        <v>1318824.7099999997</v>
      </c>
      <c r="Y188" s="67">
        <f t="shared" si="44"/>
        <v>652452.03</v>
      </c>
      <c r="Z188" s="68">
        <f t="shared" si="44"/>
        <v>5709337.4300000016</v>
      </c>
      <c r="AA188" s="67">
        <f t="shared" si="44"/>
        <v>3738060.6899999995</v>
      </c>
      <c r="AB188" s="68">
        <f t="shared" si="44"/>
        <v>3242091.1900000004</v>
      </c>
      <c r="AC188" s="69">
        <f t="shared" si="44"/>
        <v>790046.69999999972</v>
      </c>
      <c r="AD188" s="63"/>
    </row>
    <row r="189" spans="1:30">
      <c r="A189" s="14" t="s">
        <v>436</v>
      </c>
      <c r="B189" s="4" t="s">
        <v>437</v>
      </c>
      <c r="C189" s="4" t="s">
        <v>438</v>
      </c>
      <c r="D189" s="4" t="s">
        <v>3</v>
      </c>
      <c r="E189" s="4" t="s">
        <v>4</v>
      </c>
      <c r="F189" s="16" t="str">
        <f t="shared" si="34"/>
        <v>Jahresansätze, geringwertige Wirtschafts- güter</v>
      </c>
      <c r="G189" s="4" t="s">
        <v>5</v>
      </c>
      <c r="H189" s="4" t="s">
        <v>6</v>
      </c>
      <c r="I189" s="4" t="s">
        <v>7</v>
      </c>
      <c r="J189" s="4" t="s">
        <v>439</v>
      </c>
      <c r="K189" s="14" t="s">
        <v>9</v>
      </c>
      <c r="L189" s="5" t="s">
        <v>10</v>
      </c>
      <c r="M189" s="5" t="s">
        <v>11</v>
      </c>
      <c r="N189" s="5" t="s">
        <v>440</v>
      </c>
      <c r="O189" s="5" t="s">
        <v>441</v>
      </c>
      <c r="P189" s="6">
        <v>900</v>
      </c>
      <c r="Q189" s="17"/>
      <c r="R189" s="19">
        <v>0</v>
      </c>
      <c r="S189" s="7">
        <v>0</v>
      </c>
      <c r="T189" s="7">
        <v>900</v>
      </c>
      <c r="U189" s="8">
        <f t="shared" si="41"/>
        <v>-900</v>
      </c>
      <c r="V189" s="6">
        <v>0</v>
      </c>
      <c r="W189" s="17"/>
      <c r="X189" s="7">
        <v>0</v>
      </c>
      <c r="Y189" s="7">
        <v>0</v>
      </c>
      <c r="Z189" s="8">
        <f t="shared" si="42"/>
        <v>0</v>
      </c>
      <c r="AA189" s="7">
        <v>0</v>
      </c>
      <c r="AB189" s="8"/>
      <c r="AC189" s="20">
        <f t="shared" si="43"/>
        <v>0</v>
      </c>
      <c r="AD189" s="8"/>
    </row>
    <row r="190" spans="1:30">
      <c r="A190" s="14" t="s">
        <v>442</v>
      </c>
      <c r="B190" s="4" t="s">
        <v>437</v>
      </c>
      <c r="C190" s="4" t="s">
        <v>438</v>
      </c>
      <c r="D190" s="4" t="s">
        <v>58</v>
      </c>
      <c r="E190" s="4" t="s">
        <v>4</v>
      </c>
      <c r="F190" s="16" t="str">
        <f t="shared" si="34"/>
        <v>Jahresansätze, Sonstige vermögenswirksame Beschaffungen</v>
      </c>
      <c r="G190" s="4" t="s">
        <v>5</v>
      </c>
      <c r="H190" s="4" t="s">
        <v>59</v>
      </c>
      <c r="I190" s="4" t="s">
        <v>60</v>
      </c>
      <c r="J190" s="4" t="s">
        <v>439</v>
      </c>
      <c r="K190" s="14" t="s">
        <v>443</v>
      </c>
      <c r="L190" s="5" t="s">
        <v>288</v>
      </c>
      <c r="M190" s="5" t="s">
        <v>11</v>
      </c>
      <c r="N190" s="5" t="s">
        <v>440</v>
      </c>
      <c r="O190" s="5" t="s">
        <v>444</v>
      </c>
      <c r="P190" s="6">
        <v>2700</v>
      </c>
      <c r="Q190" s="17"/>
      <c r="R190" s="19">
        <v>0</v>
      </c>
      <c r="S190" s="7">
        <v>0</v>
      </c>
      <c r="T190" s="7">
        <v>2700</v>
      </c>
      <c r="U190" s="8">
        <f t="shared" si="41"/>
        <v>-2700</v>
      </c>
      <c r="V190" s="6">
        <v>0</v>
      </c>
      <c r="W190" s="17"/>
      <c r="X190" s="7">
        <v>0</v>
      </c>
      <c r="Y190" s="7">
        <v>0</v>
      </c>
      <c r="Z190" s="8">
        <f t="shared" si="42"/>
        <v>0</v>
      </c>
      <c r="AA190" s="7">
        <v>0</v>
      </c>
      <c r="AB190" s="8"/>
      <c r="AC190" s="20">
        <f t="shared" si="43"/>
        <v>0</v>
      </c>
      <c r="AD190" s="8"/>
    </row>
    <row r="191" spans="1:30">
      <c r="A191" s="14" t="s">
        <v>445</v>
      </c>
      <c r="B191" s="4" t="s">
        <v>437</v>
      </c>
      <c r="C191" s="4" t="s">
        <v>438</v>
      </c>
      <c r="D191" s="4" t="s">
        <v>34</v>
      </c>
      <c r="E191" s="4" t="s">
        <v>4</v>
      </c>
      <c r="F191" s="16" t="str">
        <f t="shared" si="34"/>
        <v xml:space="preserve">Jahresansätze, Büromaschinen </v>
      </c>
      <c r="G191" s="4" t="s">
        <v>5</v>
      </c>
      <c r="H191" s="4" t="s">
        <v>79</v>
      </c>
      <c r="I191" s="4" t="s">
        <v>9</v>
      </c>
      <c r="J191" s="4" t="s">
        <v>439</v>
      </c>
      <c r="K191" s="14" t="s">
        <v>443</v>
      </c>
      <c r="L191" s="5" t="s">
        <v>288</v>
      </c>
      <c r="M191" s="5" t="s">
        <v>11</v>
      </c>
      <c r="N191" s="5" t="s">
        <v>440</v>
      </c>
      <c r="O191" s="5" t="s">
        <v>444</v>
      </c>
      <c r="P191" s="6">
        <v>900</v>
      </c>
      <c r="Q191" s="17"/>
      <c r="R191" s="19">
        <v>0</v>
      </c>
      <c r="S191" s="7">
        <v>0</v>
      </c>
      <c r="T191" s="7">
        <v>900</v>
      </c>
      <c r="U191" s="8">
        <f t="shared" si="41"/>
        <v>-900</v>
      </c>
      <c r="V191" s="6">
        <v>0</v>
      </c>
      <c r="W191" s="17"/>
      <c r="X191" s="7">
        <v>0</v>
      </c>
      <c r="Y191" s="7">
        <v>0</v>
      </c>
      <c r="Z191" s="8">
        <f t="shared" si="42"/>
        <v>0</v>
      </c>
      <c r="AA191" s="7">
        <v>0</v>
      </c>
      <c r="AB191" s="8"/>
      <c r="AC191" s="20">
        <f t="shared" si="43"/>
        <v>0</v>
      </c>
      <c r="AD191" s="8"/>
    </row>
    <row r="192" spans="1:30">
      <c r="A192" s="14" t="s">
        <v>446</v>
      </c>
      <c r="B192" s="4" t="s">
        <v>437</v>
      </c>
      <c r="C192" s="4" t="s">
        <v>438</v>
      </c>
      <c r="D192" s="4" t="s">
        <v>34</v>
      </c>
      <c r="E192" s="4" t="s">
        <v>4</v>
      </c>
      <c r="F192" s="16" t="str">
        <f t="shared" si="34"/>
        <v xml:space="preserve">Jahresansätze, Hardware </v>
      </c>
      <c r="G192" s="4" t="s">
        <v>5</v>
      </c>
      <c r="H192" s="4" t="s">
        <v>35</v>
      </c>
      <c r="I192" s="4" t="s">
        <v>9</v>
      </c>
      <c r="J192" s="4" t="s">
        <v>439</v>
      </c>
      <c r="K192" s="14" t="s">
        <v>443</v>
      </c>
      <c r="L192" s="5" t="s">
        <v>9</v>
      </c>
      <c r="M192" s="5" t="s">
        <v>11</v>
      </c>
      <c r="N192" s="5" t="s">
        <v>440</v>
      </c>
      <c r="O192" s="5" t="s">
        <v>441</v>
      </c>
      <c r="P192" s="6">
        <v>1700</v>
      </c>
      <c r="Q192" s="17"/>
      <c r="R192" s="19">
        <v>0</v>
      </c>
      <c r="S192" s="7">
        <v>0</v>
      </c>
      <c r="T192" s="7">
        <v>1700</v>
      </c>
      <c r="U192" s="8">
        <f t="shared" si="41"/>
        <v>-1700</v>
      </c>
      <c r="V192" s="6">
        <v>0</v>
      </c>
      <c r="W192" s="17"/>
      <c r="X192" s="7">
        <v>0</v>
      </c>
      <c r="Y192" s="7">
        <v>0</v>
      </c>
      <c r="Z192" s="8">
        <f t="shared" si="42"/>
        <v>0</v>
      </c>
      <c r="AA192" s="7">
        <v>0</v>
      </c>
      <c r="AB192" s="8"/>
      <c r="AC192" s="20">
        <f t="shared" si="43"/>
        <v>0</v>
      </c>
      <c r="AD192" s="8"/>
    </row>
    <row r="193" spans="1:30" ht="15" customHeight="1">
      <c r="A193" s="14" t="s">
        <v>447</v>
      </c>
      <c r="B193" s="4" t="s">
        <v>437</v>
      </c>
      <c r="C193" s="4" t="s">
        <v>448</v>
      </c>
      <c r="D193" s="4" t="s">
        <v>449</v>
      </c>
      <c r="E193" s="4" t="s">
        <v>4</v>
      </c>
      <c r="F193" s="16" t="str">
        <f t="shared" si="34"/>
        <v xml:space="preserve">Jahresansätze, Spenden </v>
      </c>
      <c r="G193" s="4" t="s">
        <v>5</v>
      </c>
      <c r="H193" s="4" t="s">
        <v>450</v>
      </c>
      <c r="I193" s="4" t="s">
        <v>9</v>
      </c>
      <c r="J193" s="4" t="s">
        <v>451</v>
      </c>
      <c r="K193" s="14" t="s">
        <v>9</v>
      </c>
      <c r="L193" s="5" t="s">
        <v>10</v>
      </c>
      <c r="M193" s="5" t="s">
        <v>11</v>
      </c>
      <c r="N193" s="5" t="s">
        <v>452</v>
      </c>
      <c r="O193" s="5" t="s">
        <v>453</v>
      </c>
      <c r="P193" s="7"/>
      <c r="Q193" s="17">
        <v>0</v>
      </c>
      <c r="R193" s="20"/>
      <c r="S193" s="7">
        <v>-5500</v>
      </c>
      <c r="T193" s="7">
        <v>0</v>
      </c>
      <c r="U193" s="8">
        <f>-S193-T193</f>
        <v>5500</v>
      </c>
      <c r="V193" s="7"/>
      <c r="W193" s="17">
        <v>5500</v>
      </c>
      <c r="X193" s="7">
        <v>0</v>
      </c>
      <c r="Y193" s="7">
        <v>0</v>
      </c>
      <c r="Z193" s="8"/>
      <c r="AA193" s="7"/>
      <c r="AB193" s="8">
        <v>5500</v>
      </c>
      <c r="AC193" s="20"/>
      <c r="AD193" s="8"/>
    </row>
    <row r="194" spans="1:30">
      <c r="A194" s="14" t="s">
        <v>454</v>
      </c>
      <c r="B194" s="4" t="s">
        <v>437</v>
      </c>
      <c r="C194" s="4" t="s">
        <v>448</v>
      </c>
      <c r="D194" s="4" t="s">
        <v>3</v>
      </c>
      <c r="E194" s="4" t="s">
        <v>4</v>
      </c>
      <c r="F194" s="16" t="str">
        <f t="shared" si="34"/>
        <v>Jahresansätze, geringwertige Wirtschafts- güter</v>
      </c>
      <c r="G194" s="4" t="s">
        <v>5</v>
      </c>
      <c r="H194" s="4" t="s">
        <v>6</v>
      </c>
      <c r="I194" s="4" t="s">
        <v>7</v>
      </c>
      <c r="J194" s="4" t="s">
        <v>451</v>
      </c>
      <c r="K194" s="14" t="s">
        <v>9</v>
      </c>
      <c r="L194" s="5" t="s">
        <v>10</v>
      </c>
      <c r="M194" s="5" t="s">
        <v>11</v>
      </c>
      <c r="N194" s="5" t="s">
        <v>452</v>
      </c>
      <c r="O194" s="5" t="s">
        <v>455</v>
      </c>
      <c r="P194" s="6">
        <v>1800</v>
      </c>
      <c r="Q194" s="17"/>
      <c r="R194" s="19">
        <v>0</v>
      </c>
      <c r="S194" s="7">
        <v>0</v>
      </c>
      <c r="T194" s="7">
        <v>1500</v>
      </c>
      <c r="U194" s="8">
        <f t="shared" ref="U194:U199" si="45">S194-T194</f>
        <v>-1500</v>
      </c>
      <c r="V194" s="6">
        <v>300</v>
      </c>
      <c r="W194" s="17"/>
      <c r="X194" s="7">
        <v>0</v>
      </c>
      <c r="Y194" s="7">
        <v>0</v>
      </c>
      <c r="Z194" s="8">
        <f t="shared" ref="Z194:Z199" si="46">X194+Y194+AA194</f>
        <v>282.41000000000003</v>
      </c>
      <c r="AA194" s="7">
        <v>282.41000000000003</v>
      </c>
      <c r="AB194" s="8"/>
      <c r="AC194" s="20">
        <f t="shared" ref="AC194:AC199" si="47">IF(AA194-R194&gt;R194,R194,AA194)</f>
        <v>0</v>
      </c>
      <c r="AD194" s="8"/>
    </row>
    <row r="195" spans="1:30">
      <c r="A195" s="14" t="s">
        <v>456</v>
      </c>
      <c r="B195" s="4" t="s">
        <v>437</v>
      </c>
      <c r="C195" s="4" t="s">
        <v>448</v>
      </c>
      <c r="D195" s="4" t="s">
        <v>15</v>
      </c>
      <c r="E195" s="4" t="s">
        <v>4</v>
      </c>
      <c r="F195" s="16" t="str">
        <f t="shared" si="34"/>
        <v xml:space="preserve">Jahresansätze, Ausstattung </v>
      </c>
      <c r="G195" s="4" t="s">
        <v>5</v>
      </c>
      <c r="H195" s="4" t="s">
        <v>1543</v>
      </c>
      <c r="I195" s="4" t="s">
        <v>9</v>
      </c>
      <c r="J195" s="4" t="s">
        <v>451</v>
      </c>
      <c r="K195" s="14" t="s">
        <v>457</v>
      </c>
      <c r="L195" s="5" t="s">
        <v>288</v>
      </c>
      <c r="M195" s="5" t="s">
        <v>11</v>
      </c>
      <c r="N195" s="5" t="s">
        <v>452</v>
      </c>
      <c r="O195" s="5" t="s">
        <v>453</v>
      </c>
      <c r="P195" s="6">
        <v>18000</v>
      </c>
      <c r="Q195" s="17"/>
      <c r="R195" s="19">
        <v>0</v>
      </c>
      <c r="S195" s="7">
        <v>0</v>
      </c>
      <c r="T195" s="7">
        <v>18000</v>
      </c>
      <c r="U195" s="8">
        <f t="shared" si="45"/>
        <v>-18000</v>
      </c>
      <c r="V195" s="6">
        <v>0</v>
      </c>
      <c r="W195" s="17"/>
      <c r="X195" s="7">
        <v>0</v>
      </c>
      <c r="Y195" s="7">
        <v>0</v>
      </c>
      <c r="Z195" s="8">
        <f t="shared" si="46"/>
        <v>0</v>
      </c>
      <c r="AA195" s="7">
        <v>0</v>
      </c>
      <c r="AB195" s="8"/>
      <c r="AC195" s="20">
        <f t="shared" si="47"/>
        <v>0</v>
      </c>
      <c r="AD195" s="8"/>
    </row>
    <row r="196" spans="1:30">
      <c r="A196" s="14" t="s">
        <v>458</v>
      </c>
      <c r="B196" s="4" t="s">
        <v>437</v>
      </c>
      <c r="C196" s="4" t="s">
        <v>448</v>
      </c>
      <c r="D196" s="4" t="s">
        <v>58</v>
      </c>
      <c r="E196" s="4" t="s">
        <v>4</v>
      </c>
      <c r="F196" s="16" t="str">
        <f t="shared" si="34"/>
        <v xml:space="preserve">Jahresansätze, Bücher, Medieneinheiten </v>
      </c>
      <c r="G196" s="4" t="s">
        <v>5</v>
      </c>
      <c r="H196" s="4" t="s">
        <v>459</v>
      </c>
      <c r="I196" s="4" t="s">
        <v>9</v>
      </c>
      <c r="J196" s="4" t="s">
        <v>451</v>
      </c>
      <c r="K196" s="14" t="s">
        <v>457</v>
      </c>
      <c r="L196" s="5" t="s">
        <v>460</v>
      </c>
      <c r="M196" s="5" t="s">
        <v>11</v>
      </c>
      <c r="N196" s="5" t="s">
        <v>452</v>
      </c>
      <c r="O196" s="5" t="s">
        <v>453</v>
      </c>
      <c r="P196" s="6">
        <v>7200</v>
      </c>
      <c r="Q196" s="17"/>
      <c r="R196" s="19">
        <v>0</v>
      </c>
      <c r="S196" s="7">
        <v>0</v>
      </c>
      <c r="T196" s="7">
        <v>7200</v>
      </c>
      <c r="U196" s="8">
        <f t="shared" si="45"/>
        <v>-7200</v>
      </c>
      <c r="V196" s="6">
        <v>0</v>
      </c>
      <c r="W196" s="17"/>
      <c r="X196" s="7">
        <v>0</v>
      </c>
      <c r="Y196" s="7">
        <v>0</v>
      </c>
      <c r="Z196" s="8">
        <f t="shared" si="46"/>
        <v>0</v>
      </c>
      <c r="AA196" s="7">
        <v>0</v>
      </c>
      <c r="AB196" s="8"/>
      <c r="AC196" s="20">
        <f t="shared" si="47"/>
        <v>0</v>
      </c>
      <c r="AD196" s="8"/>
    </row>
    <row r="197" spans="1:30">
      <c r="A197" s="14" t="s">
        <v>461</v>
      </c>
      <c r="B197" s="4" t="s">
        <v>437</v>
      </c>
      <c r="C197" s="4" t="s">
        <v>448</v>
      </c>
      <c r="D197" s="4" t="s">
        <v>58</v>
      </c>
      <c r="E197" s="4" t="s">
        <v>4</v>
      </c>
      <c r="F197" s="16" t="str">
        <f t="shared" si="34"/>
        <v>Jahresansätze, Sonstige vermögenswirksame Beschaffungen</v>
      </c>
      <c r="G197" s="4" t="s">
        <v>5</v>
      </c>
      <c r="H197" s="4" t="s">
        <v>59</v>
      </c>
      <c r="I197" s="4" t="s">
        <v>60</v>
      </c>
      <c r="J197" s="4" t="s">
        <v>451</v>
      </c>
      <c r="K197" s="14" t="s">
        <v>9</v>
      </c>
      <c r="L197" s="5" t="s">
        <v>288</v>
      </c>
      <c r="M197" s="5" t="s">
        <v>11</v>
      </c>
      <c r="N197" s="5" t="s">
        <v>452</v>
      </c>
      <c r="O197" s="5" t="s">
        <v>453</v>
      </c>
      <c r="P197" s="6">
        <v>0</v>
      </c>
      <c r="Q197" s="17"/>
      <c r="R197" s="19">
        <v>0</v>
      </c>
      <c r="S197" s="7">
        <v>5500</v>
      </c>
      <c r="T197" s="7">
        <v>0</v>
      </c>
      <c r="U197" s="8">
        <f t="shared" si="45"/>
        <v>5500</v>
      </c>
      <c r="V197" s="6">
        <v>5500</v>
      </c>
      <c r="W197" s="17"/>
      <c r="X197" s="7">
        <v>0</v>
      </c>
      <c r="Y197" s="7">
        <v>0</v>
      </c>
      <c r="Z197" s="8">
        <f t="shared" si="46"/>
        <v>5250</v>
      </c>
      <c r="AA197" s="7">
        <v>5250</v>
      </c>
      <c r="AB197" s="8"/>
      <c r="AC197" s="20">
        <f t="shared" si="47"/>
        <v>0</v>
      </c>
      <c r="AD197" s="8"/>
    </row>
    <row r="198" spans="1:30">
      <c r="A198" s="14" t="s">
        <v>462</v>
      </c>
      <c r="B198" s="4" t="s">
        <v>437</v>
      </c>
      <c r="C198" s="4" t="s">
        <v>463</v>
      </c>
      <c r="D198" s="4" t="s">
        <v>15</v>
      </c>
      <c r="E198" s="4" t="s">
        <v>4</v>
      </c>
      <c r="F198" s="16" t="str">
        <f t="shared" si="34"/>
        <v xml:space="preserve">Jahresansätze, Ausstattung </v>
      </c>
      <c r="G198" s="4" t="s">
        <v>5</v>
      </c>
      <c r="H198" s="4" t="s">
        <v>1543</v>
      </c>
      <c r="I198" s="4" t="s">
        <v>9</v>
      </c>
      <c r="J198" s="4" t="s">
        <v>66</v>
      </c>
      <c r="K198" s="14" t="s">
        <v>9</v>
      </c>
      <c r="L198" s="5" t="s">
        <v>288</v>
      </c>
      <c r="M198" s="5" t="s">
        <v>11</v>
      </c>
      <c r="N198" s="5" t="s">
        <v>464</v>
      </c>
      <c r="O198" s="5" t="s">
        <v>465</v>
      </c>
      <c r="P198" s="6">
        <v>0</v>
      </c>
      <c r="Q198" s="17"/>
      <c r="R198" s="19">
        <v>0</v>
      </c>
      <c r="S198" s="7">
        <v>0</v>
      </c>
      <c r="T198" s="7">
        <v>0</v>
      </c>
      <c r="U198" s="8">
        <f t="shared" si="45"/>
        <v>0</v>
      </c>
      <c r="V198" s="6">
        <v>0</v>
      </c>
      <c r="W198" s="17"/>
      <c r="X198" s="7">
        <v>4200</v>
      </c>
      <c r="Y198" s="7">
        <v>0</v>
      </c>
      <c r="Z198" s="8">
        <f t="shared" si="46"/>
        <v>4200</v>
      </c>
      <c r="AA198" s="7">
        <v>0</v>
      </c>
      <c r="AB198" s="8"/>
      <c r="AC198" s="20">
        <f t="shared" si="47"/>
        <v>0</v>
      </c>
      <c r="AD198" s="8"/>
    </row>
    <row r="199" spans="1:30">
      <c r="A199" s="14" t="s">
        <v>466</v>
      </c>
      <c r="B199" s="4" t="s">
        <v>437</v>
      </c>
      <c r="C199" s="4" t="s">
        <v>463</v>
      </c>
      <c r="D199" s="4" t="s">
        <v>467</v>
      </c>
      <c r="E199" s="4" t="s">
        <v>117</v>
      </c>
      <c r="F199" s="16" t="str">
        <f t="shared" si="34"/>
        <v>Ausbau des romanischen Gewölbes, Rückzahlung von Zuweisungen an Land</v>
      </c>
      <c r="G199" s="4" t="s">
        <v>468</v>
      </c>
      <c r="H199" s="4" t="s">
        <v>469</v>
      </c>
      <c r="I199" s="4" t="s">
        <v>470</v>
      </c>
      <c r="J199" s="4" t="s">
        <v>66</v>
      </c>
      <c r="K199" s="14" t="s">
        <v>9</v>
      </c>
      <c r="L199" s="5" t="s">
        <v>471</v>
      </c>
      <c r="M199" s="5" t="s">
        <v>260</v>
      </c>
      <c r="N199" s="5" t="s">
        <v>76</v>
      </c>
      <c r="O199" s="5" t="s">
        <v>77</v>
      </c>
      <c r="P199" s="6">
        <v>0</v>
      </c>
      <c r="Q199" s="17"/>
      <c r="R199" s="19">
        <v>0</v>
      </c>
      <c r="S199" s="7">
        <v>1900</v>
      </c>
      <c r="T199" s="7">
        <v>0</v>
      </c>
      <c r="U199" s="8">
        <f t="shared" si="45"/>
        <v>1900</v>
      </c>
      <c r="V199" s="6">
        <v>1900</v>
      </c>
      <c r="W199" s="17"/>
      <c r="X199" s="7">
        <v>0</v>
      </c>
      <c r="Y199" s="7">
        <v>0</v>
      </c>
      <c r="Z199" s="8">
        <f t="shared" si="46"/>
        <v>1897.08</v>
      </c>
      <c r="AA199" s="7">
        <v>1897.08</v>
      </c>
      <c r="AB199" s="8"/>
      <c r="AC199" s="20">
        <f t="shared" si="47"/>
        <v>0</v>
      </c>
      <c r="AD199" s="8"/>
    </row>
    <row r="200" spans="1:30" ht="15" customHeight="1">
      <c r="A200" s="14" t="s">
        <v>472</v>
      </c>
      <c r="B200" s="4" t="s">
        <v>437</v>
      </c>
      <c r="C200" s="4" t="s">
        <v>473</v>
      </c>
      <c r="D200" s="4" t="s">
        <v>65</v>
      </c>
      <c r="E200" s="4" t="s">
        <v>4</v>
      </c>
      <c r="F200" s="16" t="str">
        <f t="shared" si="34"/>
        <v xml:space="preserve">Jahresansätze, Zuw. vom Land </v>
      </c>
      <c r="G200" s="4" t="s">
        <v>5</v>
      </c>
      <c r="H200" s="4" t="s">
        <v>1542</v>
      </c>
      <c r="I200" s="4" t="s">
        <v>9</v>
      </c>
      <c r="J200" s="4" t="s">
        <v>66</v>
      </c>
      <c r="K200" s="14" t="s">
        <v>9</v>
      </c>
      <c r="L200" s="5" t="s">
        <v>474</v>
      </c>
      <c r="M200" s="5" t="s">
        <v>68</v>
      </c>
      <c r="N200" s="5" t="s">
        <v>475</v>
      </c>
      <c r="O200" s="5" t="s">
        <v>476</v>
      </c>
      <c r="P200" s="7"/>
      <c r="Q200" s="17">
        <v>4000</v>
      </c>
      <c r="R200" s="20"/>
      <c r="S200" s="7">
        <v>0</v>
      </c>
      <c r="T200" s="7">
        <v>0</v>
      </c>
      <c r="U200" s="8">
        <f>-S200-T200</f>
        <v>0</v>
      </c>
      <c r="V200" s="7"/>
      <c r="W200" s="17">
        <v>4000</v>
      </c>
      <c r="X200" s="7">
        <v>0</v>
      </c>
      <c r="Y200" s="7">
        <v>0</v>
      </c>
      <c r="Z200" s="8"/>
      <c r="AA200" s="7"/>
      <c r="AB200" s="8">
        <v>0</v>
      </c>
      <c r="AC200" s="20"/>
      <c r="AD200" s="8"/>
    </row>
    <row r="201" spans="1:30">
      <c r="A201" s="14" t="s">
        <v>477</v>
      </c>
      <c r="B201" s="4" t="s">
        <v>437</v>
      </c>
      <c r="C201" s="4" t="s">
        <v>473</v>
      </c>
      <c r="D201" s="4" t="s">
        <v>3</v>
      </c>
      <c r="E201" s="4" t="s">
        <v>4</v>
      </c>
      <c r="F201" s="16" t="str">
        <f t="shared" si="34"/>
        <v>Jahresansätze, Erwerb beweglicher Sachen des Anlagevermögens</v>
      </c>
      <c r="G201" s="4" t="s">
        <v>5</v>
      </c>
      <c r="H201" s="4" t="s">
        <v>226</v>
      </c>
      <c r="I201" s="4" t="s">
        <v>106</v>
      </c>
      <c r="J201" s="4" t="s">
        <v>478</v>
      </c>
      <c r="K201" s="14" t="s">
        <v>479</v>
      </c>
      <c r="L201" s="5" t="s">
        <v>288</v>
      </c>
      <c r="M201" s="5" t="s">
        <v>11</v>
      </c>
      <c r="N201" s="5" t="s">
        <v>475</v>
      </c>
      <c r="O201" s="5" t="s">
        <v>476</v>
      </c>
      <c r="P201" s="6">
        <v>44000</v>
      </c>
      <c r="Q201" s="17"/>
      <c r="R201" s="19">
        <v>0</v>
      </c>
      <c r="S201" s="7">
        <v>0</v>
      </c>
      <c r="T201" s="7">
        <v>40000</v>
      </c>
      <c r="U201" s="8">
        <f t="shared" ref="U201:U207" si="48">S201-T201</f>
        <v>-40000</v>
      </c>
      <c r="V201" s="6">
        <v>4000</v>
      </c>
      <c r="W201" s="17"/>
      <c r="X201" s="7">
        <v>0</v>
      </c>
      <c r="Y201" s="7">
        <v>0</v>
      </c>
      <c r="Z201" s="8">
        <f t="shared" ref="Z201:Z207" si="49">X201+Y201+AA201</f>
        <v>0</v>
      </c>
      <c r="AA201" s="7">
        <v>0</v>
      </c>
      <c r="AB201" s="8"/>
      <c r="AC201" s="20">
        <f t="shared" ref="AC201:AC207" si="50">IF(AA201-R201&gt;R201,R201,AA201)</f>
        <v>0</v>
      </c>
      <c r="AD201" s="8"/>
    </row>
    <row r="202" spans="1:30">
      <c r="A202" s="14" t="s">
        <v>480</v>
      </c>
      <c r="B202" s="4" t="s">
        <v>437</v>
      </c>
      <c r="C202" s="4" t="s">
        <v>473</v>
      </c>
      <c r="D202" s="4" t="s">
        <v>3</v>
      </c>
      <c r="E202" s="4" t="s">
        <v>4</v>
      </c>
      <c r="F202" s="16" t="str">
        <f t="shared" ref="F202:F267" si="51">TRIM(G202)&amp;", "&amp;TRIM(H202)&amp;" "&amp;TRIM(I202)</f>
        <v>Jahresansätze, geringwertige Wirtschafts- güter</v>
      </c>
      <c r="G202" s="4" t="s">
        <v>5</v>
      </c>
      <c r="H202" s="4" t="s">
        <v>6</v>
      </c>
      <c r="I202" s="4" t="s">
        <v>7</v>
      </c>
      <c r="J202" s="4" t="s">
        <v>478</v>
      </c>
      <c r="K202" s="14" t="s">
        <v>9</v>
      </c>
      <c r="L202" s="5" t="s">
        <v>10</v>
      </c>
      <c r="M202" s="5" t="s">
        <v>11</v>
      </c>
      <c r="N202" s="5" t="s">
        <v>481</v>
      </c>
      <c r="O202" s="5" t="s">
        <v>455</v>
      </c>
      <c r="P202" s="6">
        <v>1400</v>
      </c>
      <c r="Q202" s="17"/>
      <c r="R202" s="19">
        <v>0</v>
      </c>
      <c r="S202" s="7">
        <v>0</v>
      </c>
      <c r="T202" s="7">
        <v>1400</v>
      </c>
      <c r="U202" s="8">
        <f t="shared" si="48"/>
        <v>-1400</v>
      </c>
      <c r="V202" s="6">
        <v>0</v>
      </c>
      <c r="W202" s="17"/>
      <c r="X202" s="7">
        <v>0</v>
      </c>
      <c r="Y202" s="7">
        <v>0</v>
      </c>
      <c r="Z202" s="8">
        <f t="shared" si="49"/>
        <v>0</v>
      </c>
      <c r="AA202" s="7">
        <v>0</v>
      </c>
      <c r="AB202" s="8"/>
      <c r="AC202" s="20">
        <f t="shared" si="50"/>
        <v>0</v>
      </c>
      <c r="AD202" s="8"/>
    </row>
    <row r="203" spans="1:30">
      <c r="A203" s="14" t="s">
        <v>482</v>
      </c>
      <c r="B203" s="4" t="s">
        <v>437</v>
      </c>
      <c r="C203" s="4" t="s">
        <v>473</v>
      </c>
      <c r="D203" s="4" t="s">
        <v>25</v>
      </c>
      <c r="E203" s="4" t="s">
        <v>4</v>
      </c>
      <c r="F203" s="16" t="str">
        <f t="shared" si="51"/>
        <v xml:space="preserve">Jahresansätze, Geräte, Maschinen </v>
      </c>
      <c r="G203" s="4" t="s">
        <v>5</v>
      </c>
      <c r="H203" s="4" t="s">
        <v>26</v>
      </c>
      <c r="I203" s="4" t="s">
        <v>9</v>
      </c>
      <c r="J203" s="4" t="s">
        <v>478</v>
      </c>
      <c r="K203" s="14" t="s">
        <v>479</v>
      </c>
      <c r="L203" s="5" t="s">
        <v>288</v>
      </c>
      <c r="M203" s="5" t="s">
        <v>11</v>
      </c>
      <c r="N203" s="5" t="s">
        <v>475</v>
      </c>
      <c r="O203" s="5" t="s">
        <v>476</v>
      </c>
      <c r="P203" s="6">
        <v>2700</v>
      </c>
      <c r="Q203" s="17"/>
      <c r="R203" s="19">
        <v>0</v>
      </c>
      <c r="S203" s="7">
        <v>0</v>
      </c>
      <c r="T203" s="7">
        <v>700</v>
      </c>
      <c r="U203" s="8">
        <f t="shared" si="48"/>
        <v>-700</v>
      </c>
      <c r="V203" s="6">
        <v>2000</v>
      </c>
      <c r="W203" s="17"/>
      <c r="X203" s="7">
        <v>0</v>
      </c>
      <c r="Y203" s="7">
        <v>0</v>
      </c>
      <c r="Z203" s="8">
        <f t="shared" si="49"/>
        <v>0</v>
      </c>
      <c r="AA203" s="7">
        <v>0</v>
      </c>
      <c r="AB203" s="8"/>
      <c r="AC203" s="20">
        <f t="shared" si="50"/>
        <v>0</v>
      </c>
      <c r="AD203" s="8"/>
    </row>
    <row r="204" spans="1:30">
      <c r="A204" s="14" t="s">
        <v>483</v>
      </c>
      <c r="B204" s="4" t="s">
        <v>437</v>
      </c>
      <c r="C204" s="4" t="s">
        <v>473</v>
      </c>
      <c r="D204" s="4" t="s">
        <v>15</v>
      </c>
      <c r="E204" s="4" t="s">
        <v>4</v>
      </c>
      <c r="F204" s="16" t="str">
        <f t="shared" si="51"/>
        <v xml:space="preserve">Jahresansätze, Ausstattung </v>
      </c>
      <c r="G204" s="4" t="s">
        <v>5</v>
      </c>
      <c r="H204" s="4" t="s">
        <v>1543</v>
      </c>
      <c r="I204" s="4" t="s">
        <v>9</v>
      </c>
      <c r="J204" s="4" t="s">
        <v>478</v>
      </c>
      <c r="K204" s="14" t="s">
        <v>479</v>
      </c>
      <c r="L204" s="5" t="s">
        <v>288</v>
      </c>
      <c r="M204" s="5" t="s">
        <v>11</v>
      </c>
      <c r="N204" s="5" t="s">
        <v>475</v>
      </c>
      <c r="O204" s="5" t="s">
        <v>476</v>
      </c>
      <c r="P204" s="6">
        <v>9000</v>
      </c>
      <c r="Q204" s="17"/>
      <c r="R204" s="19">
        <v>0</v>
      </c>
      <c r="S204" s="7">
        <v>0</v>
      </c>
      <c r="T204" s="7">
        <v>9000</v>
      </c>
      <c r="U204" s="8">
        <f t="shared" si="48"/>
        <v>-9000</v>
      </c>
      <c r="V204" s="6">
        <v>0</v>
      </c>
      <c r="W204" s="17"/>
      <c r="X204" s="7">
        <v>0</v>
      </c>
      <c r="Y204" s="7">
        <v>0</v>
      </c>
      <c r="Z204" s="8">
        <f t="shared" si="49"/>
        <v>0</v>
      </c>
      <c r="AA204" s="7">
        <v>0</v>
      </c>
      <c r="AB204" s="8"/>
      <c r="AC204" s="20">
        <f t="shared" si="50"/>
        <v>0</v>
      </c>
      <c r="AD204" s="8"/>
    </row>
    <row r="205" spans="1:30">
      <c r="A205" s="14" t="s">
        <v>484</v>
      </c>
      <c r="B205" s="4" t="s">
        <v>437</v>
      </c>
      <c r="C205" s="4" t="s">
        <v>473</v>
      </c>
      <c r="D205" s="4" t="s">
        <v>58</v>
      </c>
      <c r="E205" s="4" t="s">
        <v>4</v>
      </c>
      <c r="F205" s="16" t="str">
        <f t="shared" si="51"/>
        <v xml:space="preserve">Jahresansätze, Ankauf von Museumsgut </v>
      </c>
      <c r="G205" s="4" t="s">
        <v>5</v>
      </c>
      <c r="H205" s="4" t="s">
        <v>485</v>
      </c>
      <c r="I205" s="4" t="s">
        <v>9</v>
      </c>
      <c r="J205" s="4" t="s">
        <v>478</v>
      </c>
      <c r="K205" s="14" t="s">
        <v>479</v>
      </c>
      <c r="L205" s="5" t="s">
        <v>288</v>
      </c>
      <c r="M205" s="5" t="s">
        <v>11</v>
      </c>
      <c r="N205" s="5" t="s">
        <v>475</v>
      </c>
      <c r="O205" s="5" t="s">
        <v>476</v>
      </c>
      <c r="P205" s="6">
        <v>13500</v>
      </c>
      <c r="Q205" s="17"/>
      <c r="R205" s="19">
        <v>0</v>
      </c>
      <c r="S205" s="7">
        <v>0</v>
      </c>
      <c r="T205" s="7">
        <v>13500</v>
      </c>
      <c r="U205" s="8">
        <f t="shared" si="48"/>
        <v>-13500</v>
      </c>
      <c r="V205" s="6">
        <v>0</v>
      </c>
      <c r="W205" s="17"/>
      <c r="X205" s="7">
        <v>0</v>
      </c>
      <c r="Y205" s="7">
        <v>0</v>
      </c>
      <c r="Z205" s="8">
        <f t="shared" si="49"/>
        <v>0</v>
      </c>
      <c r="AA205" s="7">
        <v>0</v>
      </c>
      <c r="AB205" s="8"/>
      <c r="AC205" s="20">
        <f t="shared" si="50"/>
        <v>0</v>
      </c>
      <c r="AD205" s="8"/>
    </row>
    <row r="206" spans="1:30">
      <c r="A206" s="14" t="s">
        <v>486</v>
      </c>
      <c r="B206" s="4" t="s">
        <v>437</v>
      </c>
      <c r="C206" s="4" t="s">
        <v>473</v>
      </c>
      <c r="D206" s="4" t="s">
        <v>126</v>
      </c>
      <c r="E206" s="4" t="s">
        <v>157</v>
      </c>
      <c r="F206" s="16" t="str">
        <f t="shared" si="51"/>
        <v>Sicherung Saalhornmagazin, Invest.-zuschuss an ZGM - Bauleistungen</v>
      </c>
      <c r="G206" s="4" t="s">
        <v>487</v>
      </c>
      <c r="H206" s="4" t="s">
        <v>129</v>
      </c>
      <c r="I206" s="4" t="s">
        <v>130</v>
      </c>
      <c r="J206" s="4" t="s">
        <v>478</v>
      </c>
      <c r="K206" s="14" t="s">
        <v>9</v>
      </c>
      <c r="L206" s="5" t="s">
        <v>288</v>
      </c>
      <c r="M206" s="5" t="s">
        <v>253</v>
      </c>
      <c r="N206" s="5" t="s">
        <v>481</v>
      </c>
      <c r="O206" s="5" t="s">
        <v>455</v>
      </c>
      <c r="P206" s="6">
        <v>0</v>
      </c>
      <c r="Q206" s="17"/>
      <c r="R206" s="19">
        <v>230100</v>
      </c>
      <c r="S206" s="7">
        <v>0</v>
      </c>
      <c r="T206" s="7">
        <v>0</v>
      </c>
      <c r="U206" s="8">
        <f t="shared" si="48"/>
        <v>0</v>
      </c>
      <c r="V206" s="6">
        <v>230100</v>
      </c>
      <c r="W206" s="17"/>
      <c r="X206" s="7">
        <v>6428.58</v>
      </c>
      <c r="Y206" s="7">
        <v>49659.79</v>
      </c>
      <c r="Z206" s="8">
        <f t="shared" si="49"/>
        <v>200398.05</v>
      </c>
      <c r="AA206" s="7">
        <v>144309.68</v>
      </c>
      <c r="AB206" s="8"/>
      <c r="AC206" s="20">
        <f t="shared" si="50"/>
        <v>144309.68</v>
      </c>
      <c r="AD206" s="8"/>
    </row>
    <row r="207" spans="1:30">
      <c r="A207" s="14" t="s">
        <v>488</v>
      </c>
      <c r="B207" s="4" t="s">
        <v>437</v>
      </c>
      <c r="C207" s="4" t="s">
        <v>473</v>
      </c>
      <c r="D207" s="4" t="s">
        <v>197</v>
      </c>
      <c r="E207" s="4" t="s">
        <v>157</v>
      </c>
      <c r="F207" s="16" t="str">
        <f t="shared" si="51"/>
        <v>Sicherung Saalhornmagazin, Invest.-zuschuss an ZGM - Planung</v>
      </c>
      <c r="G207" s="4" t="s">
        <v>487</v>
      </c>
      <c r="H207" s="4" t="s">
        <v>129</v>
      </c>
      <c r="I207" s="4" t="s">
        <v>212</v>
      </c>
      <c r="J207" s="4" t="s">
        <v>478</v>
      </c>
      <c r="K207" s="14" t="s">
        <v>9</v>
      </c>
      <c r="L207" s="5" t="s">
        <v>288</v>
      </c>
      <c r="M207" s="5" t="s">
        <v>260</v>
      </c>
      <c r="N207" s="5" t="s">
        <v>481</v>
      </c>
      <c r="O207" s="5" t="s">
        <v>455</v>
      </c>
      <c r="P207" s="6">
        <v>0</v>
      </c>
      <c r="Q207" s="17"/>
      <c r="R207" s="19">
        <v>21600</v>
      </c>
      <c r="S207" s="7">
        <v>0</v>
      </c>
      <c r="T207" s="7">
        <v>0</v>
      </c>
      <c r="U207" s="8">
        <f t="shared" si="48"/>
        <v>0</v>
      </c>
      <c r="V207" s="6">
        <v>21600</v>
      </c>
      <c r="W207" s="17"/>
      <c r="X207" s="7">
        <v>0</v>
      </c>
      <c r="Y207" s="7">
        <v>0</v>
      </c>
      <c r="Z207" s="8">
        <f t="shared" si="49"/>
        <v>0</v>
      </c>
      <c r="AA207" s="7">
        <v>0</v>
      </c>
      <c r="AB207" s="8"/>
      <c r="AC207" s="20">
        <f t="shared" si="50"/>
        <v>0</v>
      </c>
      <c r="AD207" s="8"/>
    </row>
    <row r="208" spans="1:30" ht="15" customHeight="1">
      <c r="A208" s="14" t="s">
        <v>489</v>
      </c>
      <c r="B208" s="4" t="s">
        <v>437</v>
      </c>
      <c r="C208" s="4" t="s">
        <v>473</v>
      </c>
      <c r="D208" s="4" t="s">
        <v>65</v>
      </c>
      <c r="E208" s="4" t="s">
        <v>12</v>
      </c>
      <c r="F208" s="16" t="str">
        <f t="shared" si="51"/>
        <v>Druckereigebäude, Sanierung, Zuweisungen vom Land - Einnahmen KP II</v>
      </c>
      <c r="G208" s="4" t="s">
        <v>490</v>
      </c>
      <c r="H208" s="4" t="s">
        <v>207</v>
      </c>
      <c r="I208" s="4" t="s">
        <v>208</v>
      </c>
      <c r="J208" s="4" t="s">
        <v>66</v>
      </c>
      <c r="K208" s="14" t="s">
        <v>9</v>
      </c>
      <c r="L208" s="5" t="s">
        <v>9</v>
      </c>
      <c r="M208" s="5" t="s">
        <v>131</v>
      </c>
      <c r="N208" s="5" t="s">
        <v>481</v>
      </c>
      <c r="O208" s="5" t="s">
        <v>455</v>
      </c>
      <c r="P208" s="7"/>
      <c r="Q208" s="17">
        <v>0</v>
      </c>
      <c r="R208" s="20"/>
      <c r="S208" s="7">
        <v>0</v>
      </c>
      <c r="T208" s="7">
        <v>0</v>
      </c>
      <c r="U208" s="8">
        <f>-S208-T208</f>
        <v>0</v>
      </c>
      <c r="V208" s="7"/>
      <c r="W208" s="17">
        <v>0</v>
      </c>
      <c r="X208" s="7">
        <v>0</v>
      </c>
      <c r="Y208" s="7">
        <v>0</v>
      </c>
      <c r="Z208" s="8"/>
      <c r="AA208" s="7"/>
      <c r="AB208" s="8">
        <v>0</v>
      </c>
      <c r="AC208" s="20"/>
      <c r="AD208" s="8"/>
    </row>
    <row r="209" spans="1:30">
      <c r="A209" s="14" t="s">
        <v>491</v>
      </c>
      <c r="B209" s="4" t="s">
        <v>437</v>
      </c>
      <c r="C209" s="4" t="s">
        <v>473</v>
      </c>
      <c r="D209" s="4" t="s">
        <v>126</v>
      </c>
      <c r="E209" s="4" t="s">
        <v>12</v>
      </c>
      <c r="F209" s="16" t="str">
        <f t="shared" si="51"/>
        <v>Druckereigebäude, Sanierung, Invest.-zuschuss an ZGM - Bauleistungen</v>
      </c>
      <c r="G209" s="4" t="s">
        <v>490</v>
      </c>
      <c r="H209" s="4" t="s">
        <v>129</v>
      </c>
      <c r="I209" s="4" t="s">
        <v>130</v>
      </c>
      <c r="J209" s="4" t="s">
        <v>478</v>
      </c>
      <c r="K209" s="14" t="s">
        <v>492</v>
      </c>
      <c r="L209" s="5" t="s">
        <v>9</v>
      </c>
      <c r="M209" s="5" t="s">
        <v>210</v>
      </c>
      <c r="N209" s="5" t="s">
        <v>481</v>
      </c>
      <c r="O209" s="5" t="s">
        <v>455</v>
      </c>
      <c r="P209" s="6">
        <v>0</v>
      </c>
      <c r="Q209" s="17"/>
      <c r="R209" s="19">
        <v>1917100</v>
      </c>
      <c r="S209" s="7">
        <v>0</v>
      </c>
      <c r="T209" s="7">
        <v>0</v>
      </c>
      <c r="U209" s="8">
        <f t="shared" ref="U209:U214" si="52">S209-T209</f>
        <v>0</v>
      </c>
      <c r="V209" s="6">
        <v>1917100</v>
      </c>
      <c r="W209" s="17"/>
      <c r="X209" s="7">
        <v>0</v>
      </c>
      <c r="Y209" s="7">
        <v>33484.76</v>
      </c>
      <c r="Z209" s="8">
        <f t="shared" ref="Z209:Z214" si="53">X209+Y209+AA209</f>
        <v>79219.13</v>
      </c>
      <c r="AA209" s="7">
        <v>45734.37</v>
      </c>
      <c r="AB209" s="8"/>
      <c r="AC209" s="20">
        <f t="shared" ref="AC209:AC214" si="54">IF(AA209-R209&gt;R209,R209,AA209)</f>
        <v>45734.37</v>
      </c>
      <c r="AD209" s="8"/>
    </row>
    <row r="210" spans="1:30">
      <c r="A210" s="14" t="s">
        <v>493</v>
      </c>
      <c r="B210" s="4" t="s">
        <v>437</v>
      </c>
      <c r="C210" s="4" t="s">
        <v>473</v>
      </c>
      <c r="D210" s="4" t="s">
        <v>197</v>
      </c>
      <c r="E210" s="4" t="s">
        <v>12</v>
      </c>
      <c r="F210" s="16" t="str">
        <f t="shared" si="51"/>
        <v>Druckereigebäude, Sanierung, Invest.-zuschuss an ZGM - Planung</v>
      </c>
      <c r="G210" s="4" t="s">
        <v>490</v>
      </c>
      <c r="H210" s="4" t="s">
        <v>129</v>
      </c>
      <c r="I210" s="4" t="s">
        <v>212</v>
      </c>
      <c r="J210" s="4" t="s">
        <v>478</v>
      </c>
      <c r="K210" s="14" t="s">
        <v>492</v>
      </c>
      <c r="L210" s="5" t="s">
        <v>9</v>
      </c>
      <c r="M210" s="5" t="s">
        <v>210</v>
      </c>
      <c r="N210" s="5" t="s">
        <v>481</v>
      </c>
      <c r="O210" s="5" t="s">
        <v>455</v>
      </c>
      <c r="P210" s="6">
        <v>0</v>
      </c>
      <c r="Q210" s="17"/>
      <c r="R210" s="19">
        <v>50700</v>
      </c>
      <c r="S210" s="7">
        <v>0</v>
      </c>
      <c r="T210" s="7">
        <v>0</v>
      </c>
      <c r="U210" s="8">
        <f t="shared" si="52"/>
        <v>0</v>
      </c>
      <c r="V210" s="6">
        <v>50700</v>
      </c>
      <c r="W210" s="17"/>
      <c r="X210" s="7">
        <v>0</v>
      </c>
      <c r="Y210" s="7">
        <v>714</v>
      </c>
      <c r="Z210" s="8">
        <f t="shared" si="53"/>
        <v>63515.23</v>
      </c>
      <c r="AA210" s="7">
        <v>62801.23</v>
      </c>
      <c r="AB210" s="8"/>
      <c r="AC210" s="20">
        <f t="shared" si="54"/>
        <v>62801.23</v>
      </c>
      <c r="AD210" s="8"/>
    </row>
    <row r="211" spans="1:30">
      <c r="A211" s="14" t="s">
        <v>494</v>
      </c>
      <c r="B211" s="4" t="s">
        <v>437</v>
      </c>
      <c r="C211" s="4" t="s">
        <v>473</v>
      </c>
      <c r="D211" s="4" t="s">
        <v>126</v>
      </c>
      <c r="E211" s="4" t="s">
        <v>495</v>
      </c>
      <c r="F211" s="16" t="str">
        <f t="shared" si="51"/>
        <v>Christian-Wolff-Haus, Invest.-zuschuss. an ZGM - Bauleistungen</v>
      </c>
      <c r="G211" s="4" t="s">
        <v>496</v>
      </c>
      <c r="H211" s="4" t="s">
        <v>281</v>
      </c>
      <c r="I211" s="4" t="s">
        <v>130</v>
      </c>
      <c r="J211" s="4" t="s">
        <v>478</v>
      </c>
      <c r="K211" s="14" t="s">
        <v>497</v>
      </c>
      <c r="L211" s="5" t="s">
        <v>498</v>
      </c>
      <c r="M211" s="5" t="s">
        <v>253</v>
      </c>
      <c r="N211" s="5" t="s">
        <v>481</v>
      </c>
      <c r="O211" s="5" t="s">
        <v>455</v>
      </c>
      <c r="P211" s="6">
        <v>100000</v>
      </c>
      <c r="Q211" s="17"/>
      <c r="R211" s="19">
        <v>0</v>
      </c>
      <c r="S211" s="7">
        <v>0</v>
      </c>
      <c r="T211" s="7">
        <v>100000</v>
      </c>
      <c r="U211" s="8">
        <f t="shared" si="52"/>
        <v>-100000</v>
      </c>
      <c r="V211" s="6">
        <v>0</v>
      </c>
      <c r="W211" s="17"/>
      <c r="X211" s="7">
        <v>0</v>
      </c>
      <c r="Y211" s="7">
        <v>0</v>
      </c>
      <c r="Z211" s="8">
        <f t="shared" si="53"/>
        <v>0</v>
      </c>
      <c r="AA211" s="7">
        <v>0</v>
      </c>
      <c r="AB211" s="8"/>
      <c r="AC211" s="20">
        <f t="shared" si="54"/>
        <v>0</v>
      </c>
      <c r="AD211" s="8"/>
    </row>
    <row r="212" spans="1:30">
      <c r="A212" s="14" t="s">
        <v>499</v>
      </c>
      <c r="B212" s="4" t="s">
        <v>437</v>
      </c>
      <c r="C212" s="4" t="s">
        <v>473</v>
      </c>
      <c r="D212" s="4" t="s">
        <v>197</v>
      </c>
      <c r="E212" s="4" t="s">
        <v>495</v>
      </c>
      <c r="F212" s="16" t="str">
        <f t="shared" si="51"/>
        <v>Christian-Wolff-Haus, Invest.-zuschuss. an ZGM - Planung</v>
      </c>
      <c r="G212" s="4" t="s">
        <v>496</v>
      </c>
      <c r="H212" s="4" t="s">
        <v>281</v>
      </c>
      <c r="I212" s="4" t="s">
        <v>212</v>
      </c>
      <c r="J212" s="4" t="s">
        <v>478</v>
      </c>
      <c r="K212" s="14" t="s">
        <v>497</v>
      </c>
      <c r="L212" s="5" t="s">
        <v>498</v>
      </c>
      <c r="M212" s="5" t="s">
        <v>253</v>
      </c>
      <c r="N212" s="5" t="s">
        <v>481</v>
      </c>
      <c r="O212" s="5" t="s">
        <v>455</v>
      </c>
      <c r="P212" s="6">
        <v>20000</v>
      </c>
      <c r="Q212" s="17"/>
      <c r="R212" s="19">
        <v>0</v>
      </c>
      <c r="S212" s="7">
        <v>0</v>
      </c>
      <c r="T212" s="7">
        <v>20000</v>
      </c>
      <c r="U212" s="8">
        <f t="shared" si="52"/>
        <v>-20000</v>
      </c>
      <c r="V212" s="6">
        <v>0</v>
      </c>
      <c r="W212" s="17"/>
      <c r="X212" s="7">
        <v>0</v>
      </c>
      <c r="Y212" s="7">
        <v>0</v>
      </c>
      <c r="Z212" s="8">
        <f t="shared" si="53"/>
        <v>0</v>
      </c>
      <c r="AA212" s="7">
        <v>0</v>
      </c>
      <c r="AB212" s="8"/>
      <c r="AC212" s="20">
        <f t="shared" si="54"/>
        <v>0</v>
      </c>
      <c r="AD212" s="8"/>
    </row>
    <row r="213" spans="1:30">
      <c r="A213" s="14" t="s">
        <v>500</v>
      </c>
      <c r="B213" s="4" t="s">
        <v>437</v>
      </c>
      <c r="C213" s="4" t="s">
        <v>501</v>
      </c>
      <c r="D213" s="4" t="s">
        <v>502</v>
      </c>
      <c r="E213" s="4" t="s">
        <v>4</v>
      </c>
      <c r="F213" s="16" t="str">
        <f t="shared" si="51"/>
        <v>Zoologischer Garten, Invest.-zuschuss an komm. öffentl.-wirtsch. Untern.</v>
      </c>
      <c r="G213" s="4" t="s">
        <v>503</v>
      </c>
      <c r="H213" s="4" t="s">
        <v>504</v>
      </c>
      <c r="I213" s="4" t="s">
        <v>505</v>
      </c>
      <c r="J213" s="4" t="s">
        <v>66</v>
      </c>
      <c r="K213" s="14" t="s">
        <v>9</v>
      </c>
      <c r="L213" s="5" t="s">
        <v>288</v>
      </c>
      <c r="M213" s="5" t="s">
        <v>506</v>
      </c>
      <c r="N213" s="5" t="s">
        <v>440</v>
      </c>
      <c r="O213" s="5" t="s">
        <v>444</v>
      </c>
      <c r="P213" s="6">
        <v>255600</v>
      </c>
      <c r="Q213" s="17"/>
      <c r="R213" s="19">
        <v>0</v>
      </c>
      <c r="S213" s="7">
        <v>0</v>
      </c>
      <c r="T213" s="7">
        <v>0</v>
      </c>
      <c r="U213" s="8">
        <f t="shared" si="52"/>
        <v>0</v>
      </c>
      <c r="V213" s="6">
        <v>255600</v>
      </c>
      <c r="W213" s="17"/>
      <c r="X213" s="7">
        <v>0</v>
      </c>
      <c r="Y213" s="7">
        <v>127800</v>
      </c>
      <c r="Z213" s="8">
        <f t="shared" si="53"/>
        <v>255600</v>
      </c>
      <c r="AA213" s="7">
        <v>127800</v>
      </c>
      <c r="AB213" s="8"/>
      <c r="AC213" s="20">
        <f t="shared" si="54"/>
        <v>0</v>
      </c>
      <c r="AD213" s="8"/>
    </row>
    <row r="214" spans="1:30">
      <c r="A214" s="14" t="s">
        <v>507</v>
      </c>
      <c r="B214" s="4" t="s">
        <v>437</v>
      </c>
      <c r="C214" s="4" t="s">
        <v>501</v>
      </c>
      <c r="D214" s="4" t="s">
        <v>502</v>
      </c>
      <c r="E214" s="4" t="s">
        <v>117</v>
      </c>
      <c r="F214" s="16" t="str">
        <f t="shared" si="51"/>
        <v>Totenkopfaffenhaus, Invest.-zuschuss an komm. öffentl.-wirtsch. Untern.</v>
      </c>
      <c r="G214" s="4" t="s">
        <v>508</v>
      </c>
      <c r="H214" s="4" t="s">
        <v>504</v>
      </c>
      <c r="I214" s="4" t="s">
        <v>505</v>
      </c>
      <c r="J214" s="4" t="s">
        <v>66</v>
      </c>
      <c r="K214" s="14" t="s">
        <v>9</v>
      </c>
      <c r="L214" s="5" t="s">
        <v>37</v>
      </c>
      <c r="M214" s="5" t="s">
        <v>506</v>
      </c>
      <c r="N214" s="5" t="s">
        <v>509</v>
      </c>
      <c r="O214" s="5" t="s">
        <v>510</v>
      </c>
      <c r="P214" s="6">
        <v>375000</v>
      </c>
      <c r="Q214" s="17"/>
      <c r="R214" s="19">
        <v>0</v>
      </c>
      <c r="S214" s="7">
        <v>0</v>
      </c>
      <c r="T214" s="7">
        <v>0</v>
      </c>
      <c r="U214" s="8">
        <f t="shared" si="52"/>
        <v>0</v>
      </c>
      <c r="V214" s="6">
        <v>375000</v>
      </c>
      <c r="W214" s="17"/>
      <c r="X214" s="7">
        <v>0</v>
      </c>
      <c r="Y214" s="7">
        <v>0</v>
      </c>
      <c r="Z214" s="8">
        <f t="shared" si="53"/>
        <v>375000</v>
      </c>
      <c r="AA214" s="7">
        <v>375000</v>
      </c>
      <c r="AB214" s="8"/>
      <c r="AC214" s="20">
        <f t="shared" si="54"/>
        <v>0</v>
      </c>
      <c r="AD214" s="8"/>
    </row>
    <row r="215" spans="1:30" ht="15" customHeight="1">
      <c r="A215" s="14" t="s">
        <v>511</v>
      </c>
      <c r="B215" s="4" t="s">
        <v>437</v>
      </c>
      <c r="C215" s="4" t="s">
        <v>146</v>
      </c>
      <c r="D215" s="4" t="s">
        <v>65</v>
      </c>
      <c r="E215" s="4" t="s">
        <v>512</v>
      </c>
      <c r="F215" s="16" t="str">
        <f t="shared" si="51"/>
        <v>Oper - Schlosserei, Sanierung, Zuweisungen vom Land - Einnahmen KP II</v>
      </c>
      <c r="G215" s="4" t="s">
        <v>513</v>
      </c>
      <c r="H215" s="4" t="s">
        <v>207</v>
      </c>
      <c r="I215" s="4" t="s">
        <v>208</v>
      </c>
      <c r="J215" s="4" t="s">
        <v>66</v>
      </c>
      <c r="K215" s="14" t="s">
        <v>9</v>
      </c>
      <c r="L215" s="5" t="s">
        <v>9</v>
      </c>
      <c r="M215" s="5" t="s">
        <v>131</v>
      </c>
      <c r="N215" s="5" t="s">
        <v>514</v>
      </c>
      <c r="O215" s="5" t="s">
        <v>515</v>
      </c>
      <c r="P215" s="7"/>
      <c r="Q215" s="17">
        <v>0</v>
      </c>
      <c r="R215" s="20"/>
      <c r="S215" s="7">
        <v>0</v>
      </c>
      <c r="T215" s="7">
        <v>0</v>
      </c>
      <c r="U215" s="8">
        <f>-S215-T215</f>
        <v>0</v>
      </c>
      <c r="V215" s="7"/>
      <c r="W215" s="17">
        <v>0</v>
      </c>
      <c r="X215" s="7">
        <v>0</v>
      </c>
      <c r="Y215" s="7">
        <v>0</v>
      </c>
      <c r="Z215" s="8"/>
      <c r="AA215" s="7"/>
      <c r="AB215" s="8">
        <v>0</v>
      </c>
      <c r="AC215" s="20"/>
      <c r="AD215" s="8"/>
    </row>
    <row r="216" spans="1:30">
      <c r="A216" s="14" t="s">
        <v>516</v>
      </c>
      <c r="B216" s="4" t="s">
        <v>437</v>
      </c>
      <c r="C216" s="4" t="s">
        <v>146</v>
      </c>
      <c r="D216" s="4" t="s">
        <v>255</v>
      </c>
      <c r="E216" s="4" t="s">
        <v>512</v>
      </c>
      <c r="F216" s="16" t="str">
        <f t="shared" si="51"/>
        <v>Oper - Schlosserei, Sanierung, Investitionszuschuss an private Unternehmen</v>
      </c>
      <c r="G216" s="4" t="s">
        <v>513</v>
      </c>
      <c r="H216" s="4" t="s">
        <v>258</v>
      </c>
      <c r="I216" s="4" t="s">
        <v>259</v>
      </c>
      <c r="J216" s="4" t="s">
        <v>66</v>
      </c>
      <c r="K216" s="14" t="s">
        <v>9</v>
      </c>
      <c r="L216" s="5" t="s">
        <v>517</v>
      </c>
      <c r="M216" s="5" t="s">
        <v>210</v>
      </c>
      <c r="N216" s="5" t="s">
        <v>76</v>
      </c>
      <c r="O216" s="5" t="s">
        <v>77</v>
      </c>
      <c r="P216" s="6">
        <v>0</v>
      </c>
      <c r="Q216" s="17"/>
      <c r="R216" s="19">
        <v>1262300</v>
      </c>
      <c r="S216" s="7">
        <v>0</v>
      </c>
      <c r="T216" s="7">
        <v>0</v>
      </c>
      <c r="U216" s="8">
        <f>S216-T216</f>
        <v>0</v>
      </c>
      <c r="V216" s="6">
        <v>1262300</v>
      </c>
      <c r="W216" s="17"/>
      <c r="X216" s="7">
        <v>875653.57</v>
      </c>
      <c r="Y216" s="7">
        <v>0</v>
      </c>
      <c r="Z216" s="8">
        <f>X216+Y216+AA216</f>
        <v>1262300</v>
      </c>
      <c r="AA216" s="7">
        <v>386646.43</v>
      </c>
      <c r="AB216" s="8"/>
      <c r="AC216" s="20">
        <f>IF(AA216-R216&gt;R216,R216,AA216)</f>
        <v>386646.43</v>
      </c>
      <c r="AD216" s="8"/>
    </row>
    <row r="217" spans="1:30">
      <c r="A217" s="14" t="s">
        <v>518</v>
      </c>
      <c r="B217" s="4" t="s">
        <v>437</v>
      </c>
      <c r="C217" s="4" t="s">
        <v>519</v>
      </c>
      <c r="D217" s="4" t="s">
        <v>520</v>
      </c>
      <c r="E217" s="4" t="s">
        <v>127</v>
      </c>
      <c r="F217" s="16" t="str">
        <f t="shared" si="51"/>
        <v xml:space="preserve">Foyer, Umbau und Verbesserung </v>
      </c>
      <c r="G217" s="4" t="s">
        <v>521</v>
      </c>
      <c r="H217" s="4" t="s">
        <v>154</v>
      </c>
      <c r="I217" s="4" t="s">
        <v>9</v>
      </c>
      <c r="J217" s="4" t="s">
        <v>439</v>
      </c>
      <c r="K217" s="14" t="s">
        <v>9</v>
      </c>
      <c r="L217" s="5" t="s">
        <v>522</v>
      </c>
      <c r="M217" s="5" t="s">
        <v>109</v>
      </c>
      <c r="N217" s="5" t="s">
        <v>440</v>
      </c>
      <c r="O217" s="5" t="s">
        <v>444</v>
      </c>
      <c r="P217" s="6">
        <v>0</v>
      </c>
      <c r="Q217" s="17"/>
      <c r="R217" s="19">
        <v>0</v>
      </c>
      <c r="S217" s="7">
        <v>0</v>
      </c>
      <c r="T217" s="7">
        <v>0</v>
      </c>
      <c r="U217" s="8">
        <f>S217-T217</f>
        <v>0</v>
      </c>
      <c r="V217" s="6">
        <v>0</v>
      </c>
      <c r="W217" s="17"/>
      <c r="X217" s="7">
        <v>1752.36</v>
      </c>
      <c r="Y217" s="7">
        <v>0</v>
      </c>
      <c r="Z217" s="8">
        <f>X217+Y217+AA217</f>
        <v>1752.36</v>
      </c>
      <c r="AA217" s="7">
        <v>0</v>
      </c>
      <c r="AB217" s="8"/>
      <c r="AC217" s="20">
        <f>IF(AA217-R217&gt;R217,R217,AA217)</f>
        <v>0</v>
      </c>
      <c r="AD217" s="8"/>
    </row>
    <row r="218" spans="1:30">
      <c r="A218" s="14" t="s">
        <v>523</v>
      </c>
      <c r="B218" s="4" t="s">
        <v>437</v>
      </c>
      <c r="C218" s="4" t="s">
        <v>519</v>
      </c>
      <c r="D218" s="4" t="s">
        <v>520</v>
      </c>
      <c r="E218" s="4" t="s">
        <v>163</v>
      </c>
      <c r="F218" s="16" t="str">
        <f t="shared" si="51"/>
        <v xml:space="preserve">Puppentheater, Umbau und Verbesserung </v>
      </c>
      <c r="G218" s="4" t="s">
        <v>524</v>
      </c>
      <c r="H218" s="4" t="s">
        <v>154</v>
      </c>
      <c r="I218" s="4" t="s">
        <v>9</v>
      </c>
      <c r="J218" s="4" t="s">
        <v>439</v>
      </c>
      <c r="K218" s="14" t="s">
        <v>9</v>
      </c>
      <c r="L218" s="5" t="s">
        <v>288</v>
      </c>
      <c r="M218" s="5" t="s">
        <v>109</v>
      </c>
      <c r="N218" s="5" t="s">
        <v>440</v>
      </c>
      <c r="O218" s="5" t="s">
        <v>444</v>
      </c>
      <c r="P218" s="6">
        <v>0</v>
      </c>
      <c r="Q218" s="17"/>
      <c r="R218" s="19">
        <v>0</v>
      </c>
      <c r="S218" s="7">
        <v>0</v>
      </c>
      <c r="T218" s="7">
        <v>0</v>
      </c>
      <c r="U218" s="8">
        <f>S218-T218</f>
        <v>0</v>
      </c>
      <c r="V218" s="6">
        <v>0</v>
      </c>
      <c r="W218" s="17"/>
      <c r="X218" s="7">
        <v>28.03</v>
      </c>
      <c r="Y218" s="7">
        <v>0</v>
      </c>
      <c r="Z218" s="8">
        <f>X218+Y218+AA218</f>
        <v>28.03</v>
      </c>
      <c r="AA218" s="7">
        <v>0</v>
      </c>
      <c r="AB218" s="8"/>
      <c r="AC218" s="20">
        <f>IF(AA218-R218&gt;R218,R218,AA218)</f>
        <v>0</v>
      </c>
      <c r="AD218" s="8"/>
    </row>
    <row r="219" spans="1:30">
      <c r="A219" s="14" t="s">
        <v>525</v>
      </c>
      <c r="B219" s="4" t="s">
        <v>437</v>
      </c>
      <c r="C219" s="4" t="s">
        <v>526</v>
      </c>
      <c r="D219" s="4" t="s">
        <v>3</v>
      </c>
      <c r="E219" s="4" t="s">
        <v>4</v>
      </c>
      <c r="F219" s="16" t="str">
        <f t="shared" si="51"/>
        <v>Jahresansätze, geringwertige Wirtschafts- güter</v>
      </c>
      <c r="G219" s="4" t="s">
        <v>5</v>
      </c>
      <c r="H219" s="4" t="s">
        <v>6</v>
      </c>
      <c r="I219" s="4" t="s">
        <v>7</v>
      </c>
      <c r="J219" s="4" t="s">
        <v>527</v>
      </c>
      <c r="K219" s="14" t="s">
        <v>9</v>
      </c>
      <c r="L219" s="5" t="s">
        <v>10</v>
      </c>
      <c r="M219" s="5" t="s">
        <v>11</v>
      </c>
      <c r="N219" s="5" t="s">
        <v>440</v>
      </c>
      <c r="O219" s="5" t="s">
        <v>441</v>
      </c>
      <c r="P219" s="6">
        <v>900</v>
      </c>
      <c r="Q219" s="17"/>
      <c r="R219" s="19">
        <v>0</v>
      </c>
      <c r="S219" s="7">
        <v>0</v>
      </c>
      <c r="T219" s="7">
        <v>900</v>
      </c>
      <c r="U219" s="8">
        <f>S219-T219</f>
        <v>-900</v>
      </c>
      <c r="V219" s="6">
        <v>0</v>
      </c>
      <c r="W219" s="17"/>
      <c r="X219" s="7">
        <v>0</v>
      </c>
      <c r="Y219" s="7">
        <v>0</v>
      </c>
      <c r="Z219" s="8">
        <f>X219+Y219+AA219</f>
        <v>0</v>
      </c>
      <c r="AA219" s="7">
        <v>0</v>
      </c>
      <c r="AB219" s="8"/>
      <c r="AC219" s="20">
        <f>IF(AA219-R219&gt;R219,R219,AA219)</f>
        <v>0</v>
      </c>
      <c r="AD219" s="8"/>
    </row>
    <row r="220" spans="1:30">
      <c r="A220" s="14" t="s">
        <v>528</v>
      </c>
      <c r="B220" s="4" t="s">
        <v>437</v>
      </c>
      <c r="C220" s="4" t="s">
        <v>529</v>
      </c>
      <c r="D220" s="4" t="s">
        <v>58</v>
      </c>
      <c r="E220" s="4" t="s">
        <v>4</v>
      </c>
      <c r="F220" s="16" t="str">
        <f t="shared" si="51"/>
        <v xml:space="preserve">Jahresansätze, Musikinstrumente </v>
      </c>
      <c r="G220" s="4" t="s">
        <v>5</v>
      </c>
      <c r="H220" s="4" t="s">
        <v>530</v>
      </c>
      <c r="I220" s="4" t="s">
        <v>9</v>
      </c>
      <c r="J220" s="4" t="s">
        <v>531</v>
      </c>
      <c r="K220" s="14" t="s">
        <v>9</v>
      </c>
      <c r="L220" s="5" t="s">
        <v>288</v>
      </c>
      <c r="M220" s="5" t="s">
        <v>11</v>
      </c>
      <c r="N220" s="5" t="s">
        <v>532</v>
      </c>
      <c r="O220" s="5" t="s">
        <v>533</v>
      </c>
      <c r="P220" s="6">
        <v>30000</v>
      </c>
      <c r="Q220" s="17"/>
      <c r="R220" s="19">
        <v>0</v>
      </c>
      <c r="S220" s="7">
        <v>0</v>
      </c>
      <c r="T220" s="7">
        <v>30000</v>
      </c>
      <c r="U220" s="8">
        <f>S220-T220</f>
        <v>-30000</v>
      </c>
      <c r="V220" s="6">
        <v>0</v>
      </c>
      <c r="W220" s="17"/>
      <c r="X220" s="7">
        <v>0</v>
      </c>
      <c r="Y220" s="7">
        <v>0</v>
      </c>
      <c r="Z220" s="8">
        <f>X220+Y220+AA220</f>
        <v>0</v>
      </c>
      <c r="AA220" s="7">
        <v>0</v>
      </c>
      <c r="AB220" s="8"/>
      <c r="AC220" s="20">
        <f>IF(AA220-R220&gt;R220,R220,AA220)</f>
        <v>0</v>
      </c>
      <c r="AD220" s="8"/>
    </row>
    <row r="221" spans="1:30" ht="15" customHeight="1">
      <c r="A221" s="14" t="s">
        <v>534</v>
      </c>
      <c r="B221" s="4" t="s">
        <v>437</v>
      </c>
      <c r="C221" s="4" t="s">
        <v>529</v>
      </c>
      <c r="D221" s="4" t="s">
        <v>65</v>
      </c>
      <c r="E221" s="4" t="s">
        <v>117</v>
      </c>
      <c r="F221" s="16" t="str">
        <f t="shared" si="51"/>
        <v>Sanierung Haus 2, Schillerstraße 47, Zuweisungen vom Land - Einnahmen KP II</v>
      </c>
      <c r="G221" s="4" t="s">
        <v>535</v>
      </c>
      <c r="H221" s="4" t="s">
        <v>207</v>
      </c>
      <c r="I221" s="4" t="s">
        <v>208</v>
      </c>
      <c r="J221" s="4" t="s">
        <v>66</v>
      </c>
      <c r="K221" s="14" t="s">
        <v>9</v>
      </c>
      <c r="L221" s="5" t="s">
        <v>536</v>
      </c>
      <c r="M221" s="5" t="s">
        <v>131</v>
      </c>
      <c r="N221" s="5" t="s">
        <v>532</v>
      </c>
      <c r="O221" s="5" t="s">
        <v>533</v>
      </c>
      <c r="P221" s="7"/>
      <c r="Q221" s="17">
        <v>22500</v>
      </c>
      <c r="R221" s="20"/>
      <c r="S221" s="7">
        <v>0</v>
      </c>
      <c r="T221" s="7">
        <v>0</v>
      </c>
      <c r="U221" s="8">
        <f>-S221-T221</f>
        <v>0</v>
      </c>
      <c r="V221" s="7"/>
      <c r="W221" s="17">
        <v>22500</v>
      </c>
      <c r="X221" s="7">
        <v>0</v>
      </c>
      <c r="Y221" s="7">
        <v>0</v>
      </c>
      <c r="Z221" s="8"/>
      <c r="AA221" s="7"/>
      <c r="AB221" s="8">
        <v>0</v>
      </c>
      <c r="AC221" s="20"/>
      <c r="AD221" s="8"/>
    </row>
    <row r="222" spans="1:30">
      <c r="A222" s="14" t="s">
        <v>537</v>
      </c>
      <c r="B222" s="4" t="s">
        <v>437</v>
      </c>
      <c r="C222" s="4" t="s">
        <v>529</v>
      </c>
      <c r="D222" s="4" t="s">
        <v>126</v>
      </c>
      <c r="E222" s="4" t="s">
        <v>117</v>
      </c>
      <c r="F222" s="16" t="str">
        <f t="shared" si="51"/>
        <v>Sanierung Haus 2, Schillerstraße 47, Invest.-zuschuss an ZGM - Bauleistungen</v>
      </c>
      <c r="G222" s="4" t="s">
        <v>535</v>
      </c>
      <c r="H222" s="4" t="s">
        <v>129</v>
      </c>
      <c r="I222" s="4" t="s">
        <v>130</v>
      </c>
      <c r="J222" s="4" t="s">
        <v>531</v>
      </c>
      <c r="K222" s="14" t="s">
        <v>538</v>
      </c>
      <c r="L222" s="5" t="s">
        <v>9</v>
      </c>
      <c r="M222" s="5" t="s">
        <v>210</v>
      </c>
      <c r="N222" s="5" t="s">
        <v>532</v>
      </c>
      <c r="O222" s="5" t="s">
        <v>533</v>
      </c>
      <c r="P222" s="6">
        <v>25700</v>
      </c>
      <c r="Q222" s="17"/>
      <c r="R222" s="19">
        <v>933900</v>
      </c>
      <c r="S222" s="7">
        <v>0</v>
      </c>
      <c r="T222" s="7">
        <v>0</v>
      </c>
      <c r="U222" s="8">
        <f>S222-T222</f>
        <v>0</v>
      </c>
      <c r="V222" s="6">
        <v>959600</v>
      </c>
      <c r="W222" s="17"/>
      <c r="X222" s="7">
        <v>392807.66</v>
      </c>
      <c r="Y222" s="7">
        <v>0</v>
      </c>
      <c r="Z222" s="8">
        <f>X222+Y222+AA222</f>
        <v>901508.3899999999</v>
      </c>
      <c r="AA222" s="7">
        <v>508700.73</v>
      </c>
      <c r="AB222" s="8"/>
      <c r="AC222" s="20">
        <f>IF(AA222-R222&gt;R222,R222,AA222)</f>
        <v>508700.73</v>
      </c>
      <c r="AD222" s="8"/>
    </row>
    <row r="223" spans="1:30">
      <c r="A223" s="14" t="s">
        <v>539</v>
      </c>
      <c r="B223" s="4" t="s">
        <v>437</v>
      </c>
      <c r="C223" s="4" t="s">
        <v>529</v>
      </c>
      <c r="D223" s="4" t="s">
        <v>197</v>
      </c>
      <c r="E223" s="4" t="s">
        <v>117</v>
      </c>
      <c r="F223" s="16" t="str">
        <f t="shared" si="51"/>
        <v>Sanierung Haus 2, Schillerstraße 47, Invest.-zuschuss an ZGM - Planung</v>
      </c>
      <c r="G223" s="4" t="s">
        <v>535</v>
      </c>
      <c r="H223" s="4" t="s">
        <v>129</v>
      </c>
      <c r="I223" s="4" t="s">
        <v>212</v>
      </c>
      <c r="J223" s="4" t="s">
        <v>531</v>
      </c>
      <c r="K223" s="14" t="s">
        <v>538</v>
      </c>
      <c r="L223" s="5" t="s">
        <v>517</v>
      </c>
      <c r="M223" s="5" t="s">
        <v>253</v>
      </c>
      <c r="N223" s="5" t="s">
        <v>532</v>
      </c>
      <c r="O223" s="5" t="s">
        <v>533</v>
      </c>
      <c r="P223" s="6">
        <v>0</v>
      </c>
      <c r="Q223" s="17"/>
      <c r="R223" s="19">
        <v>6100</v>
      </c>
      <c r="S223" s="7">
        <v>0</v>
      </c>
      <c r="T223" s="7">
        <v>0</v>
      </c>
      <c r="U223" s="8">
        <f>S223-T223</f>
        <v>0</v>
      </c>
      <c r="V223" s="6">
        <v>6100</v>
      </c>
      <c r="W223" s="17"/>
      <c r="X223" s="7">
        <v>0</v>
      </c>
      <c r="Y223" s="7">
        <v>0</v>
      </c>
      <c r="Z223" s="8">
        <f>X223+Y223+AA223</f>
        <v>57662.03</v>
      </c>
      <c r="AA223" s="7">
        <v>57662.03</v>
      </c>
      <c r="AB223" s="8"/>
      <c r="AC223" s="20">
        <f>IF(AA223-R223&gt;R223,R223,AA223)</f>
        <v>6100</v>
      </c>
      <c r="AD223" s="8"/>
    </row>
    <row r="224" spans="1:30">
      <c r="A224" s="14" t="s">
        <v>540</v>
      </c>
      <c r="B224" s="4" t="s">
        <v>437</v>
      </c>
      <c r="C224" s="4" t="s">
        <v>541</v>
      </c>
      <c r="D224" s="4" t="s">
        <v>3</v>
      </c>
      <c r="E224" s="4" t="s">
        <v>4</v>
      </c>
      <c r="F224" s="16" t="str">
        <f t="shared" si="51"/>
        <v>Jahresansätze, Erwerb von bewegl. Sachen des Anlagevermögens</v>
      </c>
      <c r="G224" s="4" t="s">
        <v>5</v>
      </c>
      <c r="H224" s="4" t="s">
        <v>271</v>
      </c>
      <c r="I224" s="4" t="s">
        <v>106</v>
      </c>
      <c r="J224" s="4" t="s">
        <v>542</v>
      </c>
      <c r="K224" s="14" t="s">
        <v>543</v>
      </c>
      <c r="L224" s="5" t="s">
        <v>9</v>
      </c>
      <c r="M224" s="5" t="s">
        <v>11</v>
      </c>
      <c r="N224" s="5" t="s">
        <v>544</v>
      </c>
      <c r="O224" s="5" t="s">
        <v>545</v>
      </c>
      <c r="P224" s="6">
        <v>2400</v>
      </c>
      <c r="Q224" s="17"/>
      <c r="R224" s="19">
        <v>0</v>
      </c>
      <c r="S224" s="7">
        <v>0</v>
      </c>
      <c r="T224" s="7">
        <v>2400</v>
      </c>
      <c r="U224" s="8">
        <f>S224-T224</f>
        <v>-2400</v>
      </c>
      <c r="V224" s="6">
        <v>0</v>
      </c>
      <c r="W224" s="17"/>
      <c r="X224" s="7">
        <v>0</v>
      </c>
      <c r="Y224" s="7">
        <v>0</v>
      </c>
      <c r="Z224" s="8">
        <f>X224+Y224+AA224</f>
        <v>0</v>
      </c>
      <c r="AA224" s="7">
        <v>0</v>
      </c>
      <c r="AB224" s="8"/>
      <c r="AC224" s="20">
        <f>IF(AA224-R224&gt;R224,R224,AA224)</f>
        <v>0</v>
      </c>
      <c r="AD224" s="8"/>
    </row>
    <row r="225" spans="1:30">
      <c r="A225" s="14" t="s">
        <v>546</v>
      </c>
      <c r="B225" s="4" t="s">
        <v>437</v>
      </c>
      <c r="C225" s="4" t="s">
        <v>541</v>
      </c>
      <c r="D225" s="4" t="s">
        <v>3</v>
      </c>
      <c r="E225" s="4" t="s">
        <v>4</v>
      </c>
      <c r="F225" s="16" t="str">
        <f t="shared" si="51"/>
        <v>Jahresansätze, geringwertige Wirtschafts- güter</v>
      </c>
      <c r="G225" s="4" t="s">
        <v>5</v>
      </c>
      <c r="H225" s="4" t="s">
        <v>6</v>
      </c>
      <c r="I225" s="4" t="s">
        <v>7</v>
      </c>
      <c r="J225" s="4" t="s">
        <v>542</v>
      </c>
      <c r="K225" s="14" t="s">
        <v>9</v>
      </c>
      <c r="L225" s="5" t="s">
        <v>10</v>
      </c>
      <c r="M225" s="5" t="s">
        <v>11</v>
      </c>
      <c r="N225" s="5" t="s">
        <v>544</v>
      </c>
      <c r="O225" s="5" t="s">
        <v>545</v>
      </c>
      <c r="P225" s="6">
        <v>300</v>
      </c>
      <c r="Q225" s="17"/>
      <c r="R225" s="19">
        <v>0</v>
      </c>
      <c r="S225" s="7">
        <v>0</v>
      </c>
      <c r="T225" s="7">
        <v>300</v>
      </c>
      <c r="U225" s="8">
        <f>S225-T225</f>
        <v>-300</v>
      </c>
      <c r="V225" s="6">
        <v>0</v>
      </c>
      <c r="W225" s="17"/>
      <c r="X225" s="7">
        <v>0</v>
      </c>
      <c r="Y225" s="7">
        <v>0</v>
      </c>
      <c r="Z225" s="8">
        <f>X225+Y225+AA225</f>
        <v>0</v>
      </c>
      <c r="AA225" s="7">
        <v>0</v>
      </c>
      <c r="AB225" s="8"/>
      <c r="AC225" s="20">
        <f>IF(AA225-R225&gt;R225,R225,AA225)</f>
        <v>0</v>
      </c>
      <c r="AD225" s="8"/>
    </row>
    <row r="226" spans="1:30">
      <c r="A226" s="14" t="s">
        <v>547</v>
      </c>
      <c r="B226" s="4" t="s">
        <v>437</v>
      </c>
      <c r="C226" s="4" t="s">
        <v>541</v>
      </c>
      <c r="D226" s="4" t="s">
        <v>179</v>
      </c>
      <c r="E226" s="4" t="s">
        <v>4</v>
      </c>
      <c r="F226" s="16" t="str">
        <f t="shared" si="51"/>
        <v>Jahresansätze, Lehr-, Lern- und Unterrichtsmittel</v>
      </c>
      <c r="G226" s="4" t="s">
        <v>5</v>
      </c>
      <c r="H226" s="4" t="s">
        <v>180</v>
      </c>
      <c r="I226" s="4" t="s">
        <v>181</v>
      </c>
      <c r="J226" s="4" t="s">
        <v>542</v>
      </c>
      <c r="K226" s="14" t="s">
        <v>543</v>
      </c>
      <c r="L226" s="5" t="s">
        <v>288</v>
      </c>
      <c r="M226" s="5" t="s">
        <v>11</v>
      </c>
      <c r="N226" s="5" t="s">
        <v>544</v>
      </c>
      <c r="O226" s="5" t="s">
        <v>545</v>
      </c>
      <c r="P226" s="6">
        <v>9000</v>
      </c>
      <c r="Q226" s="17"/>
      <c r="R226" s="19">
        <v>0</v>
      </c>
      <c r="S226" s="7">
        <v>0</v>
      </c>
      <c r="T226" s="7">
        <v>9000</v>
      </c>
      <c r="U226" s="8">
        <f>S226-T226</f>
        <v>-9000</v>
      </c>
      <c r="V226" s="6">
        <v>0</v>
      </c>
      <c r="W226" s="17"/>
      <c r="X226" s="7">
        <v>0</v>
      </c>
      <c r="Y226" s="7">
        <v>0</v>
      </c>
      <c r="Z226" s="8">
        <f>X226+Y226+AA226</f>
        <v>0</v>
      </c>
      <c r="AA226" s="7">
        <v>0</v>
      </c>
      <c r="AB226" s="8"/>
      <c r="AC226" s="20">
        <f>IF(AA226-R226&gt;R226,R226,AA226)</f>
        <v>0</v>
      </c>
      <c r="AD226" s="8"/>
    </row>
    <row r="227" spans="1:30" ht="15" customHeight="1">
      <c r="A227" s="14" t="s">
        <v>548</v>
      </c>
      <c r="B227" s="4" t="s">
        <v>437</v>
      </c>
      <c r="C227" s="4" t="s">
        <v>541</v>
      </c>
      <c r="D227" s="4" t="s">
        <v>65</v>
      </c>
      <c r="E227" s="4" t="s">
        <v>117</v>
      </c>
      <c r="F227" s="16" t="str">
        <f t="shared" si="51"/>
        <v>Komm. Bildungszentrum, Zuweisungen vom Land - Einnahmen KP II</v>
      </c>
      <c r="G227" s="4" t="s">
        <v>549</v>
      </c>
      <c r="H227" s="4" t="s">
        <v>207</v>
      </c>
      <c r="I227" s="4" t="s">
        <v>208</v>
      </c>
      <c r="J227" s="4" t="s">
        <v>66</v>
      </c>
      <c r="K227" s="14" t="s">
        <v>9</v>
      </c>
      <c r="L227" s="5" t="s">
        <v>408</v>
      </c>
      <c r="M227" s="5" t="s">
        <v>131</v>
      </c>
      <c r="N227" s="5" t="s">
        <v>241</v>
      </c>
      <c r="O227" s="5" t="s">
        <v>242</v>
      </c>
      <c r="P227" s="7"/>
      <c r="Q227" s="17">
        <v>679800</v>
      </c>
      <c r="R227" s="20"/>
      <c r="S227" s="7">
        <v>0</v>
      </c>
      <c r="T227" s="7">
        <v>0</v>
      </c>
      <c r="U227" s="8">
        <f>-S227-T227</f>
        <v>0</v>
      </c>
      <c r="V227" s="7"/>
      <c r="W227" s="17">
        <v>679800</v>
      </c>
      <c r="X227" s="7">
        <v>0</v>
      </c>
      <c r="Y227" s="7">
        <v>0</v>
      </c>
      <c r="Z227" s="8"/>
      <c r="AA227" s="7"/>
      <c r="AB227" s="8">
        <v>0</v>
      </c>
      <c r="AC227" s="20"/>
      <c r="AD227" s="8"/>
    </row>
    <row r="228" spans="1:30">
      <c r="A228" s="14" t="s">
        <v>550</v>
      </c>
      <c r="B228" s="4" t="s">
        <v>437</v>
      </c>
      <c r="C228" s="4" t="s">
        <v>541</v>
      </c>
      <c r="D228" s="4" t="s">
        <v>126</v>
      </c>
      <c r="E228" s="4" t="s">
        <v>117</v>
      </c>
      <c r="F228" s="16" t="str">
        <f t="shared" si="51"/>
        <v>Komm. Bildungszentrum, Invest.-zuschuss an ZGM - Bauleistungen</v>
      </c>
      <c r="G228" s="4" t="s">
        <v>549</v>
      </c>
      <c r="H228" s="4" t="s">
        <v>129</v>
      </c>
      <c r="I228" s="4" t="s">
        <v>130</v>
      </c>
      <c r="J228" s="4" t="s">
        <v>240</v>
      </c>
      <c r="K228" s="14" t="s">
        <v>551</v>
      </c>
      <c r="L228" s="5" t="s">
        <v>552</v>
      </c>
      <c r="M228" s="5" t="s">
        <v>210</v>
      </c>
      <c r="N228" s="5" t="s">
        <v>241</v>
      </c>
      <c r="O228" s="5" t="s">
        <v>242</v>
      </c>
      <c r="P228" s="6">
        <v>828300</v>
      </c>
      <c r="Q228" s="17"/>
      <c r="R228" s="19">
        <v>1432200</v>
      </c>
      <c r="S228" s="7">
        <v>0</v>
      </c>
      <c r="T228" s="7">
        <v>0</v>
      </c>
      <c r="U228" s="8">
        <f>S228-T228</f>
        <v>0</v>
      </c>
      <c r="V228" s="6">
        <v>2260500</v>
      </c>
      <c r="W228" s="17"/>
      <c r="X228" s="7">
        <v>683764.45</v>
      </c>
      <c r="Y228" s="7">
        <v>160157.93</v>
      </c>
      <c r="Z228" s="8">
        <f>X228+Y228+AA228</f>
        <v>1428729.0299999998</v>
      </c>
      <c r="AA228" s="7">
        <v>584806.65</v>
      </c>
      <c r="AB228" s="8"/>
      <c r="AC228" s="20">
        <f>IF(AA228-R228&gt;R228,R228,AA228)</f>
        <v>584806.65</v>
      </c>
      <c r="AD228" s="8"/>
    </row>
    <row r="229" spans="1:30">
      <c r="A229" s="14" t="s">
        <v>553</v>
      </c>
      <c r="B229" s="4" t="s">
        <v>437</v>
      </c>
      <c r="C229" s="4" t="s">
        <v>541</v>
      </c>
      <c r="D229" s="4" t="s">
        <v>197</v>
      </c>
      <c r="E229" s="4" t="s">
        <v>117</v>
      </c>
      <c r="F229" s="16" t="str">
        <f t="shared" si="51"/>
        <v>Komm. Bildungszentrum, Invest.-zuschuss an ZGM - Planung</v>
      </c>
      <c r="G229" s="4" t="s">
        <v>549</v>
      </c>
      <c r="H229" s="4" t="s">
        <v>129</v>
      </c>
      <c r="I229" s="4" t="s">
        <v>212</v>
      </c>
      <c r="J229" s="4" t="s">
        <v>240</v>
      </c>
      <c r="K229" s="14" t="s">
        <v>551</v>
      </c>
      <c r="L229" s="5" t="s">
        <v>552</v>
      </c>
      <c r="M229" s="5" t="s">
        <v>210</v>
      </c>
      <c r="N229" s="5" t="s">
        <v>241</v>
      </c>
      <c r="O229" s="5" t="s">
        <v>242</v>
      </c>
      <c r="P229" s="6">
        <v>0</v>
      </c>
      <c r="Q229" s="17"/>
      <c r="R229" s="19">
        <v>222300</v>
      </c>
      <c r="S229" s="7">
        <v>0</v>
      </c>
      <c r="T229" s="7">
        <v>0</v>
      </c>
      <c r="U229" s="8">
        <f>S229-T229</f>
        <v>0</v>
      </c>
      <c r="V229" s="6">
        <v>222300</v>
      </c>
      <c r="W229" s="17"/>
      <c r="X229" s="7">
        <v>180688.78</v>
      </c>
      <c r="Y229" s="7">
        <v>0</v>
      </c>
      <c r="Z229" s="8">
        <f>X229+Y229+AA229</f>
        <v>222352.26</v>
      </c>
      <c r="AA229" s="7">
        <v>41663.480000000003</v>
      </c>
      <c r="AB229" s="8"/>
      <c r="AC229" s="20">
        <f>IF(AA229-R229&gt;R229,R229,AA229)</f>
        <v>41663.480000000003</v>
      </c>
      <c r="AD229" s="8"/>
    </row>
    <row r="230" spans="1:30" ht="15" customHeight="1">
      <c r="A230" s="14" t="s">
        <v>554</v>
      </c>
      <c r="B230" s="4" t="s">
        <v>437</v>
      </c>
      <c r="C230" s="4" t="s">
        <v>541</v>
      </c>
      <c r="D230" s="4" t="s">
        <v>555</v>
      </c>
      <c r="E230" s="4" t="s">
        <v>127</v>
      </c>
      <c r="F230" s="16" t="str">
        <f t="shared" si="51"/>
        <v>Kommunales Bildungszentrum, Datentechnik, Zuweisungen von Gemeinden und Gemeindeverbänden</v>
      </c>
      <c r="G230" s="4" t="s">
        <v>556</v>
      </c>
      <c r="H230" s="4" t="s">
        <v>557</v>
      </c>
      <c r="I230" s="4" t="s">
        <v>558</v>
      </c>
      <c r="J230" s="4" t="s">
        <v>66</v>
      </c>
      <c r="K230" s="14" t="s">
        <v>9</v>
      </c>
      <c r="L230" s="5" t="s">
        <v>559</v>
      </c>
      <c r="M230" s="5" t="s">
        <v>253</v>
      </c>
      <c r="N230" s="5" t="s">
        <v>241</v>
      </c>
      <c r="O230" s="5" t="s">
        <v>242</v>
      </c>
      <c r="P230" s="7"/>
      <c r="Q230" s="17">
        <v>0</v>
      </c>
      <c r="R230" s="20"/>
      <c r="S230" s="7">
        <v>0</v>
      </c>
      <c r="T230" s="7">
        <v>0</v>
      </c>
      <c r="U230" s="8">
        <f>-S230-T230</f>
        <v>0</v>
      </c>
      <c r="V230" s="7"/>
      <c r="W230" s="17">
        <v>0</v>
      </c>
      <c r="X230" s="7">
        <v>0</v>
      </c>
      <c r="Y230" s="7">
        <v>0</v>
      </c>
      <c r="Z230" s="8"/>
      <c r="AA230" s="7"/>
      <c r="AB230" s="8">
        <v>7100</v>
      </c>
      <c r="AC230" s="20"/>
      <c r="AD230" s="8"/>
    </row>
    <row r="231" spans="1:30">
      <c r="A231" s="14" t="s">
        <v>560</v>
      </c>
      <c r="B231" s="4" t="s">
        <v>437</v>
      </c>
      <c r="C231" s="4" t="s">
        <v>561</v>
      </c>
      <c r="D231" s="4" t="s">
        <v>3</v>
      </c>
      <c r="E231" s="4" t="s">
        <v>4</v>
      </c>
      <c r="F231" s="16" t="str">
        <f t="shared" si="51"/>
        <v>Jahresansätze, geringwertige Wirtschafts- güter</v>
      </c>
      <c r="G231" s="4" t="s">
        <v>5</v>
      </c>
      <c r="H231" s="4" t="s">
        <v>6</v>
      </c>
      <c r="I231" s="4" t="s">
        <v>7</v>
      </c>
      <c r="J231" s="4" t="s">
        <v>562</v>
      </c>
      <c r="K231" s="14" t="s">
        <v>9</v>
      </c>
      <c r="L231" s="5" t="s">
        <v>10</v>
      </c>
      <c r="M231" s="5" t="s">
        <v>11</v>
      </c>
      <c r="N231" s="5" t="s">
        <v>563</v>
      </c>
      <c r="O231" s="5" t="s">
        <v>564</v>
      </c>
      <c r="P231" s="6">
        <v>2000</v>
      </c>
      <c r="Q231" s="17"/>
      <c r="R231" s="19">
        <v>0</v>
      </c>
      <c r="S231" s="7">
        <v>0</v>
      </c>
      <c r="T231" s="7">
        <v>2000</v>
      </c>
      <c r="U231" s="8">
        <f>S231-T231</f>
        <v>-2000</v>
      </c>
      <c r="V231" s="6">
        <v>0</v>
      </c>
      <c r="W231" s="17"/>
      <c r="X231" s="7">
        <v>0</v>
      </c>
      <c r="Y231" s="7">
        <v>0</v>
      </c>
      <c r="Z231" s="8">
        <f>X231+Y231+AA231</f>
        <v>0</v>
      </c>
      <c r="AA231" s="7">
        <v>0</v>
      </c>
      <c r="AB231" s="8"/>
      <c r="AC231" s="20">
        <f>IF(AA231-R231&gt;R231,R231,AA231)</f>
        <v>0</v>
      </c>
      <c r="AD231" s="8"/>
    </row>
    <row r="232" spans="1:30">
      <c r="A232" s="14" t="s">
        <v>565</v>
      </c>
      <c r="B232" s="4" t="s">
        <v>437</v>
      </c>
      <c r="C232" s="4" t="s">
        <v>561</v>
      </c>
      <c r="D232" s="4" t="s">
        <v>82</v>
      </c>
      <c r="E232" s="4" t="s">
        <v>4</v>
      </c>
      <c r="F232" s="16" t="str">
        <f t="shared" si="51"/>
        <v xml:space="preserve">Jahresansätze, Fahrzeuge </v>
      </c>
      <c r="G232" s="4" t="s">
        <v>5</v>
      </c>
      <c r="H232" s="4" t="s">
        <v>83</v>
      </c>
      <c r="I232" s="4" t="s">
        <v>9</v>
      </c>
      <c r="J232" s="4" t="s">
        <v>562</v>
      </c>
      <c r="K232" s="14" t="s">
        <v>9</v>
      </c>
      <c r="L232" s="5" t="s">
        <v>288</v>
      </c>
      <c r="M232" s="5" t="s">
        <v>11</v>
      </c>
      <c r="N232" s="5" t="s">
        <v>563</v>
      </c>
      <c r="O232" s="5" t="s">
        <v>564</v>
      </c>
      <c r="P232" s="6">
        <v>0</v>
      </c>
      <c r="Q232" s="17"/>
      <c r="R232" s="19">
        <v>0</v>
      </c>
      <c r="S232" s="7">
        <v>0</v>
      </c>
      <c r="T232" s="7">
        <v>0</v>
      </c>
      <c r="U232" s="8">
        <f>S232-T232</f>
        <v>0</v>
      </c>
      <c r="V232" s="6">
        <v>0</v>
      </c>
      <c r="W232" s="17"/>
      <c r="X232" s="7">
        <v>250000</v>
      </c>
      <c r="Y232" s="7">
        <v>0</v>
      </c>
      <c r="Z232" s="8">
        <f>X232+Y232+AA232</f>
        <v>250000</v>
      </c>
      <c r="AA232" s="7">
        <v>0</v>
      </c>
      <c r="AB232" s="8"/>
      <c r="AC232" s="20">
        <f>IF(AA232-R232&gt;R232,R232,AA232)</f>
        <v>0</v>
      </c>
      <c r="AD232" s="8"/>
    </row>
    <row r="233" spans="1:30">
      <c r="A233" s="14" t="s">
        <v>566</v>
      </c>
      <c r="B233" s="4" t="s">
        <v>437</v>
      </c>
      <c r="C233" s="4" t="s">
        <v>561</v>
      </c>
      <c r="D233" s="4" t="s">
        <v>567</v>
      </c>
      <c r="E233" s="4" t="s">
        <v>117</v>
      </c>
      <c r="F233" s="16" t="str">
        <f t="shared" si="51"/>
        <v xml:space="preserve">KBZ, Fertigstellung Neubau, Neubau </v>
      </c>
      <c r="G233" s="4" t="s">
        <v>568</v>
      </c>
      <c r="H233" s="4" t="s">
        <v>569</v>
      </c>
      <c r="I233" s="4" t="s">
        <v>9</v>
      </c>
      <c r="J233" s="4" t="s">
        <v>562</v>
      </c>
      <c r="K233" s="14" t="s">
        <v>9</v>
      </c>
      <c r="L233" s="5" t="s">
        <v>9</v>
      </c>
      <c r="M233" s="5" t="s">
        <v>109</v>
      </c>
      <c r="N233" s="5" t="s">
        <v>563</v>
      </c>
      <c r="O233" s="5" t="s">
        <v>564</v>
      </c>
      <c r="P233" s="6">
        <v>120000</v>
      </c>
      <c r="Q233" s="17"/>
      <c r="R233" s="19">
        <v>0</v>
      </c>
      <c r="S233" s="7">
        <v>0</v>
      </c>
      <c r="T233" s="7">
        <v>0</v>
      </c>
      <c r="U233" s="8">
        <f>S233-T233</f>
        <v>0</v>
      </c>
      <c r="V233" s="6">
        <v>120000</v>
      </c>
      <c r="W233" s="17"/>
      <c r="X233" s="7">
        <v>0</v>
      </c>
      <c r="Y233" s="7">
        <v>0</v>
      </c>
      <c r="Z233" s="8">
        <f>X233+Y233+AA233</f>
        <v>0</v>
      </c>
      <c r="AA233" s="7">
        <v>0</v>
      </c>
      <c r="AB233" s="8"/>
      <c r="AC233" s="20">
        <f>IF(AA233-R233&gt;R233,R233,AA233)</f>
        <v>0</v>
      </c>
      <c r="AD233" s="8"/>
    </row>
    <row r="234" spans="1:30">
      <c r="A234" s="14" t="s">
        <v>570</v>
      </c>
      <c r="B234" s="4" t="s">
        <v>437</v>
      </c>
      <c r="C234" s="4" t="s">
        <v>561</v>
      </c>
      <c r="D234" s="4" t="s">
        <v>520</v>
      </c>
      <c r="E234" s="4" t="s">
        <v>127</v>
      </c>
      <c r="F234" s="16" t="str">
        <f t="shared" si="51"/>
        <v xml:space="preserve">Herrichtung Serverraum / Brandschutzmaßname, Umbau und Verbesserung </v>
      </c>
      <c r="G234" s="4" t="s">
        <v>571</v>
      </c>
      <c r="H234" s="4" t="s">
        <v>154</v>
      </c>
      <c r="I234" s="4" t="s">
        <v>9</v>
      </c>
      <c r="J234" s="4" t="s">
        <v>562</v>
      </c>
      <c r="K234" s="14" t="s">
        <v>9</v>
      </c>
      <c r="L234" s="5" t="s">
        <v>9</v>
      </c>
      <c r="M234" s="5" t="s">
        <v>109</v>
      </c>
      <c r="N234" s="5" t="s">
        <v>563</v>
      </c>
      <c r="O234" s="5" t="s">
        <v>564</v>
      </c>
      <c r="P234" s="6">
        <v>95000</v>
      </c>
      <c r="Q234" s="17"/>
      <c r="R234" s="19">
        <v>0</v>
      </c>
      <c r="S234" s="7">
        <v>0</v>
      </c>
      <c r="T234" s="7">
        <v>0</v>
      </c>
      <c r="U234" s="8">
        <f>S234-T234</f>
        <v>0</v>
      </c>
      <c r="V234" s="6">
        <v>95000</v>
      </c>
      <c r="W234" s="17"/>
      <c r="X234" s="7">
        <v>0</v>
      </c>
      <c r="Y234" s="7">
        <v>0</v>
      </c>
      <c r="Z234" s="8">
        <f>X234+Y234+AA234</f>
        <v>0</v>
      </c>
      <c r="AA234" s="7">
        <v>0</v>
      </c>
      <c r="AB234" s="8"/>
      <c r="AC234" s="20">
        <f>IF(AA234-R234&gt;R234,R234,AA234)</f>
        <v>0</v>
      </c>
      <c r="AD234" s="8"/>
    </row>
    <row r="235" spans="1:30">
      <c r="A235" s="14" t="s">
        <v>572</v>
      </c>
      <c r="B235" s="4" t="s">
        <v>437</v>
      </c>
      <c r="C235" s="4" t="s">
        <v>573</v>
      </c>
      <c r="D235" s="4" t="s">
        <v>520</v>
      </c>
      <c r="E235" s="4" t="s">
        <v>157</v>
      </c>
      <c r="F235" s="16" t="str">
        <f t="shared" si="51"/>
        <v xml:space="preserve">Gedenkstele "Ehrung hallescher Bürger/Innen", Umbau und Verbesserung </v>
      </c>
      <c r="G235" s="4" t="s">
        <v>574</v>
      </c>
      <c r="H235" s="4" t="s">
        <v>154</v>
      </c>
      <c r="I235" s="4" t="s">
        <v>9</v>
      </c>
      <c r="J235" s="4" t="s">
        <v>478</v>
      </c>
      <c r="K235" s="14" t="s">
        <v>9</v>
      </c>
      <c r="L235" s="5" t="s">
        <v>9</v>
      </c>
      <c r="M235" s="5" t="s">
        <v>44</v>
      </c>
      <c r="N235" s="5" t="s">
        <v>145</v>
      </c>
      <c r="O235" s="5" t="s">
        <v>146</v>
      </c>
      <c r="P235" s="6">
        <v>10000</v>
      </c>
      <c r="Q235" s="17"/>
      <c r="R235" s="19">
        <v>0</v>
      </c>
      <c r="S235" s="7">
        <v>0</v>
      </c>
      <c r="T235" s="7">
        <v>10000</v>
      </c>
      <c r="U235" s="8">
        <f>S235-T235</f>
        <v>-10000</v>
      </c>
      <c r="V235" s="6">
        <v>0</v>
      </c>
      <c r="W235" s="17"/>
      <c r="X235" s="7">
        <v>0</v>
      </c>
      <c r="Y235" s="7">
        <v>0</v>
      </c>
      <c r="Z235" s="8">
        <f>X235+Y235+AA235</f>
        <v>0</v>
      </c>
      <c r="AA235" s="7">
        <v>0</v>
      </c>
      <c r="AB235" s="8"/>
      <c r="AC235" s="20">
        <f>IF(AA235-R235&gt;R235,R235,AA235)</f>
        <v>0</v>
      </c>
      <c r="AD235" s="8"/>
    </row>
    <row r="236" spans="1:30" ht="15" customHeight="1">
      <c r="A236" s="14" t="s">
        <v>575</v>
      </c>
      <c r="B236" s="4" t="s">
        <v>437</v>
      </c>
      <c r="C236" s="4" t="s">
        <v>576</v>
      </c>
      <c r="D236" s="4" t="s">
        <v>65</v>
      </c>
      <c r="E236" s="4" t="s">
        <v>117</v>
      </c>
      <c r="F236" s="16" t="str">
        <f t="shared" si="51"/>
        <v>Sanier. Kathol. Kirche, Heilige Dreieinigkeit, Zuweisungen vom Land - Einnahmen KP II</v>
      </c>
      <c r="G236" s="4" t="s">
        <v>577</v>
      </c>
      <c r="H236" s="4" t="s">
        <v>207</v>
      </c>
      <c r="I236" s="4" t="s">
        <v>208</v>
      </c>
      <c r="J236" s="4" t="s">
        <v>66</v>
      </c>
      <c r="K236" s="14" t="s">
        <v>9</v>
      </c>
      <c r="L236" s="5" t="s">
        <v>9</v>
      </c>
      <c r="M236" s="5" t="s">
        <v>131</v>
      </c>
      <c r="N236" s="5" t="s">
        <v>199</v>
      </c>
      <c r="O236" s="5" t="s">
        <v>200</v>
      </c>
      <c r="P236" s="7"/>
      <c r="Q236" s="17">
        <v>93700</v>
      </c>
      <c r="R236" s="20"/>
      <c r="S236" s="7">
        <v>0</v>
      </c>
      <c r="T236" s="7">
        <v>0</v>
      </c>
      <c r="U236" s="8">
        <f>-S236-T236</f>
        <v>0</v>
      </c>
      <c r="V236" s="7"/>
      <c r="W236" s="17">
        <v>93700</v>
      </c>
      <c r="X236" s="7">
        <v>0</v>
      </c>
      <c r="Y236" s="7">
        <v>0</v>
      </c>
      <c r="Z236" s="8"/>
      <c r="AA236" s="7"/>
      <c r="AB236" s="8">
        <v>0</v>
      </c>
      <c r="AC236" s="20"/>
      <c r="AD236" s="8"/>
    </row>
    <row r="237" spans="1:30">
      <c r="A237" s="54" t="s">
        <v>578</v>
      </c>
      <c r="B237" s="55" t="s">
        <v>437</v>
      </c>
      <c r="C237" s="55" t="s">
        <v>576</v>
      </c>
      <c r="D237" s="55" t="s">
        <v>579</v>
      </c>
      <c r="E237" s="55" t="s">
        <v>117</v>
      </c>
      <c r="F237" s="56" t="str">
        <f t="shared" si="51"/>
        <v>Sanier. Kathol. Kirche, Heilige Dreieinigkeit, Investitionszuschuss an übrigen Bereich</v>
      </c>
      <c r="G237" s="55" t="s">
        <v>577</v>
      </c>
      <c r="H237" s="55" t="s">
        <v>258</v>
      </c>
      <c r="I237" s="55" t="s">
        <v>580</v>
      </c>
      <c r="J237" s="55" t="s">
        <v>400</v>
      </c>
      <c r="K237" s="54" t="s">
        <v>9</v>
      </c>
      <c r="L237" s="57" t="s">
        <v>195</v>
      </c>
      <c r="M237" s="57" t="s">
        <v>210</v>
      </c>
      <c r="N237" s="57" t="s">
        <v>199</v>
      </c>
      <c r="O237" s="57" t="s">
        <v>200</v>
      </c>
      <c r="P237" s="11">
        <v>110000</v>
      </c>
      <c r="Q237" s="18"/>
      <c r="R237" s="21">
        <v>0</v>
      </c>
      <c r="S237" s="12">
        <v>0</v>
      </c>
      <c r="T237" s="12">
        <v>13700</v>
      </c>
      <c r="U237" s="13">
        <f t="shared" ref="U237:U247" si="55">S237-T237</f>
        <v>-13700</v>
      </c>
      <c r="V237" s="11">
        <v>96300</v>
      </c>
      <c r="W237" s="18"/>
      <c r="X237" s="12">
        <v>96303</v>
      </c>
      <c r="Y237" s="12">
        <v>0</v>
      </c>
      <c r="Z237" s="13">
        <f t="shared" ref="Z237:Z247" si="56">X237+Y237+AA237</f>
        <v>96303</v>
      </c>
      <c r="AA237" s="12">
        <v>0</v>
      </c>
      <c r="AB237" s="13"/>
      <c r="AC237" s="58">
        <f t="shared" ref="AC237:AC247" si="57">IF(AA237-R237&gt;R237,R237,AA237)</f>
        <v>0</v>
      </c>
      <c r="AD237" s="13"/>
    </row>
    <row r="238" spans="1:30">
      <c r="A238" s="59"/>
      <c r="B238" s="60"/>
      <c r="C238" s="60"/>
      <c r="D238" s="60"/>
      <c r="E238" s="60"/>
      <c r="F238" s="61" t="s">
        <v>1549</v>
      </c>
      <c r="G238" s="60"/>
      <c r="H238" s="60"/>
      <c r="I238" s="60"/>
      <c r="J238" s="60"/>
      <c r="K238" s="59"/>
      <c r="L238" s="62"/>
      <c r="M238" s="62"/>
      <c r="N238" s="62"/>
      <c r="O238" s="62"/>
      <c r="P238" s="67">
        <f>SUM(P189:P237)</f>
        <v>2088000</v>
      </c>
      <c r="Q238" s="68">
        <f t="shared" ref="Q238:AC238" si="58">SUM(Q189:Q237)</f>
        <v>800000</v>
      </c>
      <c r="R238" s="69">
        <f t="shared" si="58"/>
        <v>6076300</v>
      </c>
      <c r="S238" s="67">
        <f t="shared" si="58"/>
        <v>1900</v>
      </c>
      <c r="T238" s="67">
        <f t="shared" si="58"/>
        <v>285800</v>
      </c>
      <c r="U238" s="68">
        <f t="shared" si="58"/>
        <v>-272900</v>
      </c>
      <c r="V238" s="67">
        <f t="shared" si="58"/>
        <v>7885900</v>
      </c>
      <c r="W238" s="68">
        <f t="shared" si="58"/>
        <v>805500</v>
      </c>
      <c r="X238" s="67">
        <f t="shared" si="58"/>
        <v>2491626.4299999997</v>
      </c>
      <c r="Y238" s="67">
        <f t="shared" si="58"/>
        <v>371816.48</v>
      </c>
      <c r="Z238" s="68">
        <f t="shared" si="58"/>
        <v>5205996.9999999991</v>
      </c>
      <c r="AA238" s="67">
        <f t="shared" si="58"/>
        <v>2342554.09</v>
      </c>
      <c r="AB238" s="68">
        <f t="shared" si="58"/>
        <v>12600</v>
      </c>
      <c r="AC238" s="69">
        <f t="shared" si="58"/>
        <v>1780762.5699999998</v>
      </c>
      <c r="AD238" s="63"/>
    </row>
    <row r="239" spans="1:30">
      <c r="A239" s="14" t="s">
        <v>581</v>
      </c>
      <c r="B239" s="4" t="s">
        <v>582</v>
      </c>
      <c r="C239" s="4" t="s">
        <v>583</v>
      </c>
      <c r="D239" s="4" t="s">
        <v>3</v>
      </c>
      <c r="E239" s="4" t="s">
        <v>4</v>
      </c>
      <c r="F239" s="16" t="str">
        <f t="shared" si="51"/>
        <v>Jahresansätze, geringwertige Wirtschafts- güter</v>
      </c>
      <c r="G239" s="4" t="s">
        <v>5</v>
      </c>
      <c r="H239" s="4" t="s">
        <v>6</v>
      </c>
      <c r="I239" s="4" t="s">
        <v>7</v>
      </c>
      <c r="J239" s="4" t="s">
        <v>584</v>
      </c>
      <c r="K239" s="14" t="s">
        <v>9</v>
      </c>
      <c r="L239" s="5" t="s">
        <v>10</v>
      </c>
      <c r="M239" s="5" t="s">
        <v>11</v>
      </c>
      <c r="N239" s="5" t="s">
        <v>585</v>
      </c>
      <c r="O239" s="5" t="s">
        <v>586</v>
      </c>
      <c r="P239" s="6">
        <v>2700</v>
      </c>
      <c r="Q239" s="17"/>
      <c r="R239" s="19">
        <v>0</v>
      </c>
      <c r="S239" s="7">
        <v>0</v>
      </c>
      <c r="T239" s="7">
        <v>2700</v>
      </c>
      <c r="U239" s="8">
        <f t="shared" si="55"/>
        <v>-2700</v>
      </c>
      <c r="V239" s="6">
        <v>0</v>
      </c>
      <c r="W239" s="17"/>
      <c r="X239" s="7">
        <v>0</v>
      </c>
      <c r="Y239" s="7">
        <v>0</v>
      </c>
      <c r="Z239" s="8">
        <f t="shared" si="56"/>
        <v>0</v>
      </c>
      <c r="AA239" s="7">
        <v>0</v>
      </c>
      <c r="AB239" s="8"/>
      <c r="AC239" s="20">
        <f t="shared" si="57"/>
        <v>0</v>
      </c>
      <c r="AD239" s="8"/>
    </row>
    <row r="240" spans="1:30">
      <c r="A240" s="14" t="s">
        <v>587</v>
      </c>
      <c r="B240" s="4" t="s">
        <v>582</v>
      </c>
      <c r="C240" s="4" t="s">
        <v>588</v>
      </c>
      <c r="D240" s="4" t="s">
        <v>3</v>
      </c>
      <c r="E240" s="4" t="s">
        <v>4</v>
      </c>
      <c r="F240" s="16" t="str">
        <f t="shared" si="51"/>
        <v>Jahresansätze, geringwertige Wirtschafts- güter</v>
      </c>
      <c r="G240" s="4" t="s">
        <v>5</v>
      </c>
      <c r="H240" s="4" t="s">
        <v>6</v>
      </c>
      <c r="I240" s="4" t="s">
        <v>7</v>
      </c>
      <c r="J240" s="4" t="s">
        <v>589</v>
      </c>
      <c r="K240" s="14" t="s">
        <v>9</v>
      </c>
      <c r="L240" s="5" t="s">
        <v>10</v>
      </c>
      <c r="M240" s="5" t="s">
        <v>11</v>
      </c>
      <c r="N240" s="5" t="s">
        <v>590</v>
      </c>
      <c r="O240" s="5" t="s">
        <v>591</v>
      </c>
      <c r="P240" s="6">
        <v>2000</v>
      </c>
      <c r="Q240" s="17"/>
      <c r="R240" s="19">
        <v>0</v>
      </c>
      <c r="S240" s="7">
        <v>0</v>
      </c>
      <c r="T240" s="7">
        <v>400</v>
      </c>
      <c r="U240" s="8">
        <f t="shared" si="55"/>
        <v>-400</v>
      </c>
      <c r="V240" s="6">
        <v>1600</v>
      </c>
      <c r="W240" s="17"/>
      <c r="X240" s="7">
        <v>0</v>
      </c>
      <c r="Y240" s="7">
        <v>0</v>
      </c>
      <c r="Z240" s="8">
        <f t="shared" si="56"/>
        <v>1500.78</v>
      </c>
      <c r="AA240" s="7">
        <v>1500.78</v>
      </c>
      <c r="AB240" s="8"/>
      <c r="AC240" s="20">
        <f t="shared" si="57"/>
        <v>0</v>
      </c>
      <c r="AD240" s="8"/>
    </row>
    <row r="241" spans="1:30">
      <c r="A241" s="14" t="s">
        <v>592</v>
      </c>
      <c r="B241" s="4" t="s">
        <v>582</v>
      </c>
      <c r="C241" s="4" t="s">
        <v>588</v>
      </c>
      <c r="D241" s="4" t="s">
        <v>15</v>
      </c>
      <c r="E241" s="4" t="s">
        <v>4</v>
      </c>
      <c r="F241" s="16" t="str">
        <f t="shared" si="51"/>
        <v xml:space="preserve">Jahresansätze, Ausstattung </v>
      </c>
      <c r="G241" s="4" t="s">
        <v>5</v>
      </c>
      <c r="H241" s="4" t="s">
        <v>1543</v>
      </c>
      <c r="I241" s="4" t="s">
        <v>9</v>
      </c>
      <c r="J241" s="4" t="s">
        <v>589</v>
      </c>
      <c r="K241" s="14" t="s">
        <v>9</v>
      </c>
      <c r="L241" s="5" t="s">
        <v>17</v>
      </c>
      <c r="M241" s="5" t="s">
        <v>11</v>
      </c>
      <c r="N241" s="5" t="s">
        <v>590</v>
      </c>
      <c r="O241" s="5" t="s">
        <v>591</v>
      </c>
      <c r="P241" s="6">
        <v>6000</v>
      </c>
      <c r="Q241" s="17"/>
      <c r="R241" s="19">
        <v>0</v>
      </c>
      <c r="S241" s="7">
        <v>0</v>
      </c>
      <c r="T241" s="7">
        <v>6000</v>
      </c>
      <c r="U241" s="8">
        <f t="shared" si="55"/>
        <v>-6000</v>
      </c>
      <c r="V241" s="6">
        <v>0</v>
      </c>
      <c r="W241" s="17"/>
      <c r="X241" s="7">
        <v>0</v>
      </c>
      <c r="Y241" s="7">
        <v>0</v>
      </c>
      <c r="Z241" s="8">
        <f t="shared" si="56"/>
        <v>0</v>
      </c>
      <c r="AA241" s="7">
        <v>0</v>
      </c>
      <c r="AB241" s="8"/>
      <c r="AC241" s="20">
        <f t="shared" si="57"/>
        <v>0</v>
      </c>
      <c r="AD241" s="8"/>
    </row>
    <row r="242" spans="1:30">
      <c r="A242" s="14" t="s">
        <v>593</v>
      </c>
      <c r="B242" s="4" t="s">
        <v>582</v>
      </c>
      <c r="C242" s="4" t="s">
        <v>588</v>
      </c>
      <c r="D242" s="4" t="s">
        <v>15</v>
      </c>
      <c r="E242" s="4" t="s">
        <v>149</v>
      </c>
      <c r="F242" s="16" t="str">
        <f t="shared" si="51"/>
        <v xml:space="preserve">Radeweller Weg 13/14, Ausstattung </v>
      </c>
      <c r="G242" s="4" t="s">
        <v>594</v>
      </c>
      <c r="H242" s="4" t="s">
        <v>1543</v>
      </c>
      <c r="I242" s="4" t="s">
        <v>9</v>
      </c>
      <c r="J242" s="4" t="s">
        <v>589</v>
      </c>
      <c r="K242" s="14" t="s">
        <v>9</v>
      </c>
      <c r="L242" s="5" t="s">
        <v>9</v>
      </c>
      <c r="M242" s="5" t="s">
        <v>11</v>
      </c>
      <c r="N242" s="5" t="s">
        <v>590</v>
      </c>
      <c r="O242" s="5" t="s">
        <v>595</v>
      </c>
      <c r="P242" s="6">
        <v>32000</v>
      </c>
      <c r="Q242" s="17"/>
      <c r="R242" s="19">
        <v>0</v>
      </c>
      <c r="S242" s="7">
        <v>0</v>
      </c>
      <c r="T242" s="7">
        <v>32000</v>
      </c>
      <c r="U242" s="8">
        <f t="shared" si="55"/>
        <v>-32000</v>
      </c>
      <c r="V242" s="6">
        <v>0</v>
      </c>
      <c r="W242" s="17"/>
      <c r="X242" s="7">
        <v>0</v>
      </c>
      <c r="Y242" s="7">
        <v>0</v>
      </c>
      <c r="Z242" s="8">
        <f t="shared" si="56"/>
        <v>0</v>
      </c>
      <c r="AA242" s="7">
        <v>0</v>
      </c>
      <c r="AB242" s="8"/>
      <c r="AC242" s="20">
        <f t="shared" si="57"/>
        <v>0</v>
      </c>
      <c r="AD242" s="8"/>
    </row>
    <row r="243" spans="1:30">
      <c r="A243" s="14" t="s">
        <v>596</v>
      </c>
      <c r="B243" s="4" t="s">
        <v>582</v>
      </c>
      <c r="C243" s="4" t="s">
        <v>588</v>
      </c>
      <c r="D243" s="4" t="s">
        <v>126</v>
      </c>
      <c r="E243" s="4" t="s">
        <v>149</v>
      </c>
      <c r="F243" s="16" t="str">
        <f t="shared" si="51"/>
        <v>Radeweller Weg 13/14, Invest.-zuschuss an ZGM - Bauleistungen</v>
      </c>
      <c r="G243" s="4" t="s">
        <v>594</v>
      </c>
      <c r="H243" s="4" t="s">
        <v>129</v>
      </c>
      <c r="I243" s="4" t="s">
        <v>130</v>
      </c>
      <c r="J243" s="4" t="s">
        <v>589</v>
      </c>
      <c r="K243" s="14" t="s">
        <v>597</v>
      </c>
      <c r="L243" s="5" t="s">
        <v>17</v>
      </c>
      <c r="M243" s="5" t="s">
        <v>253</v>
      </c>
      <c r="N243" s="5" t="s">
        <v>590</v>
      </c>
      <c r="O243" s="5" t="s">
        <v>591</v>
      </c>
      <c r="P243" s="6">
        <v>582000</v>
      </c>
      <c r="Q243" s="17"/>
      <c r="R243" s="19">
        <v>173700</v>
      </c>
      <c r="S243" s="7">
        <v>0</v>
      </c>
      <c r="T243" s="7">
        <v>0</v>
      </c>
      <c r="U243" s="8">
        <f t="shared" si="55"/>
        <v>0</v>
      </c>
      <c r="V243" s="6">
        <v>755700</v>
      </c>
      <c r="W243" s="17"/>
      <c r="X243" s="7">
        <v>112949.96</v>
      </c>
      <c r="Y243" s="7">
        <v>0</v>
      </c>
      <c r="Z243" s="8">
        <f t="shared" si="56"/>
        <v>162799.52000000002</v>
      </c>
      <c r="AA243" s="7">
        <v>49849.56</v>
      </c>
      <c r="AB243" s="8"/>
      <c r="AC243" s="20">
        <f t="shared" si="57"/>
        <v>49849.56</v>
      </c>
      <c r="AD243" s="8"/>
    </row>
    <row r="244" spans="1:30">
      <c r="A244" s="14" t="s">
        <v>598</v>
      </c>
      <c r="B244" s="4" t="s">
        <v>582</v>
      </c>
      <c r="C244" s="4" t="s">
        <v>588</v>
      </c>
      <c r="D244" s="4" t="s">
        <v>197</v>
      </c>
      <c r="E244" s="4" t="s">
        <v>149</v>
      </c>
      <c r="F244" s="16" t="str">
        <f t="shared" si="51"/>
        <v>Radeweller Weg 13/14, Invest.-zuschuss an ZGM - Planung</v>
      </c>
      <c r="G244" s="4" t="s">
        <v>594</v>
      </c>
      <c r="H244" s="4" t="s">
        <v>129</v>
      </c>
      <c r="I244" s="4" t="s">
        <v>212</v>
      </c>
      <c r="J244" s="4" t="s">
        <v>589</v>
      </c>
      <c r="K244" s="14" t="s">
        <v>597</v>
      </c>
      <c r="L244" s="5" t="s">
        <v>17</v>
      </c>
      <c r="M244" s="5" t="s">
        <v>253</v>
      </c>
      <c r="N244" s="5" t="s">
        <v>590</v>
      </c>
      <c r="O244" s="5" t="s">
        <v>591</v>
      </c>
      <c r="P244" s="6">
        <v>0</v>
      </c>
      <c r="Q244" s="17"/>
      <c r="R244" s="19">
        <v>26100</v>
      </c>
      <c r="S244" s="7">
        <v>0</v>
      </c>
      <c r="T244" s="7">
        <v>0</v>
      </c>
      <c r="U244" s="8">
        <f t="shared" si="55"/>
        <v>0</v>
      </c>
      <c r="V244" s="6">
        <v>26100</v>
      </c>
      <c r="W244" s="17"/>
      <c r="X244" s="7">
        <v>25481.01</v>
      </c>
      <c r="Y244" s="7">
        <v>0</v>
      </c>
      <c r="Z244" s="8">
        <f t="shared" si="56"/>
        <v>26159.8</v>
      </c>
      <c r="AA244" s="7">
        <v>678.79</v>
      </c>
      <c r="AB244" s="8"/>
      <c r="AC244" s="20">
        <f t="shared" si="57"/>
        <v>678.79</v>
      </c>
      <c r="AD244" s="8"/>
    </row>
    <row r="245" spans="1:30">
      <c r="A245" s="14" t="s">
        <v>599</v>
      </c>
      <c r="B245" s="4" t="s">
        <v>582</v>
      </c>
      <c r="C245" s="4" t="s">
        <v>600</v>
      </c>
      <c r="D245" s="4" t="s">
        <v>3</v>
      </c>
      <c r="E245" s="4" t="s">
        <v>4</v>
      </c>
      <c r="F245" s="16" t="str">
        <f t="shared" si="51"/>
        <v>Jahresansätze, geringwertige Wirtschafts- güter</v>
      </c>
      <c r="G245" s="4" t="s">
        <v>5</v>
      </c>
      <c r="H245" s="4" t="s">
        <v>6</v>
      </c>
      <c r="I245" s="4" t="s">
        <v>7</v>
      </c>
      <c r="J245" s="4" t="s">
        <v>584</v>
      </c>
      <c r="K245" s="14" t="s">
        <v>9</v>
      </c>
      <c r="L245" s="5" t="s">
        <v>10</v>
      </c>
      <c r="M245" s="5" t="s">
        <v>11</v>
      </c>
      <c r="N245" s="5" t="s">
        <v>585</v>
      </c>
      <c r="O245" s="5" t="s">
        <v>586</v>
      </c>
      <c r="P245" s="6">
        <v>2000</v>
      </c>
      <c r="Q245" s="17"/>
      <c r="R245" s="19">
        <v>0</v>
      </c>
      <c r="S245" s="7">
        <v>0</v>
      </c>
      <c r="T245" s="7">
        <v>2000</v>
      </c>
      <c r="U245" s="8">
        <f t="shared" si="55"/>
        <v>-2000</v>
      </c>
      <c r="V245" s="6">
        <v>0</v>
      </c>
      <c r="W245" s="17"/>
      <c r="X245" s="7">
        <v>0</v>
      </c>
      <c r="Y245" s="7">
        <v>0</v>
      </c>
      <c r="Z245" s="8">
        <f t="shared" si="56"/>
        <v>0</v>
      </c>
      <c r="AA245" s="7">
        <v>0</v>
      </c>
      <c r="AB245" s="8"/>
      <c r="AC245" s="20">
        <f t="shared" si="57"/>
        <v>0</v>
      </c>
      <c r="AD245" s="8"/>
    </row>
    <row r="246" spans="1:30">
      <c r="A246" s="14" t="s">
        <v>601</v>
      </c>
      <c r="B246" s="4" t="s">
        <v>582</v>
      </c>
      <c r="C246" s="4" t="s">
        <v>600</v>
      </c>
      <c r="D246" s="4" t="s">
        <v>186</v>
      </c>
      <c r="E246" s="4" t="s">
        <v>4</v>
      </c>
      <c r="F246" s="16" t="str">
        <f t="shared" si="51"/>
        <v xml:space="preserve">Jahresansätze, Wirtschaftsausstattung </v>
      </c>
      <c r="G246" s="4" t="s">
        <v>5</v>
      </c>
      <c r="H246" s="4" t="s">
        <v>187</v>
      </c>
      <c r="I246" s="4" t="s">
        <v>9</v>
      </c>
      <c r="J246" s="4" t="s">
        <v>584</v>
      </c>
      <c r="K246" s="14" t="s">
        <v>9</v>
      </c>
      <c r="L246" s="5" t="s">
        <v>17</v>
      </c>
      <c r="M246" s="5" t="s">
        <v>11</v>
      </c>
      <c r="N246" s="5" t="s">
        <v>585</v>
      </c>
      <c r="O246" s="5" t="s">
        <v>586</v>
      </c>
      <c r="P246" s="6">
        <v>2700</v>
      </c>
      <c r="Q246" s="17"/>
      <c r="R246" s="19">
        <v>0</v>
      </c>
      <c r="S246" s="7">
        <v>0</v>
      </c>
      <c r="T246" s="7">
        <v>2700</v>
      </c>
      <c r="U246" s="8">
        <f t="shared" si="55"/>
        <v>-2700</v>
      </c>
      <c r="V246" s="6">
        <v>0</v>
      </c>
      <c r="W246" s="17"/>
      <c r="X246" s="7">
        <v>0</v>
      </c>
      <c r="Y246" s="7">
        <v>0</v>
      </c>
      <c r="Z246" s="8">
        <f t="shared" si="56"/>
        <v>0</v>
      </c>
      <c r="AA246" s="7">
        <v>0</v>
      </c>
      <c r="AB246" s="8"/>
      <c r="AC246" s="20">
        <f t="shared" si="57"/>
        <v>0</v>
      </c>
      <c r="AD246" s="8"/>
    </row>
    <row r="247" spans="1:30">
      <c r="A247" s="14" t="s">
        <v>602</v>
      </c>
      <c r="B247" s="4" t="s">
        <v>582</v>
      </c>
      <c r="C247" s="4" t="s">
        <v>603</v>
      </c>
      <c r="D247" s="4" t="s">
        <v>3</v>
      </c>
      <c r="E247" s="4" t="s">
        <v>4</v>
      </c>
      <c r="F247" s="16" t="str">
        <f t="shared" si="51"/>
        <v>Jahresansätze, geringwertige Wirtschafts- güter</v>
      </c>
      <c r="G247" s="4" t="s">
        <v>5</v>
      </c>
      <c r="H247" s="4" t="s">
        <v>6</v>
      </c>
      <c r="I247" s="4" t="s">
        <v>7</v>
      </c>
      <c r="J247" s="4" t="s">
        <v>589</v>
      </c>
      <c r="K247" s="14" t="s">
        <v>9</v>
      </c>
      <c r="L247" s="5" t="s">
        <v>10</v>
      </c>
      <c r="M247" s="5" t="s">
        <v>11</v>
      </c>
      <c r="N247" s="5" t="s">
        <v>590</v>
      </c>
      <c r="O247" s="5" t="s">
        <v>595</v>
      </c>
      <c r="P247" s="6">
        <v>900</v>
      </c>
      <c r="Q247" s="17"/>
      <c r="R247" s="19">
        <v>400</v>
      </c>
      <c r="S247" s="7">
        <v>0</v>
      </c>
      <c r="T247" s="7">
        <v>900</v>
      </c>
      <c r="U247" s="8">
        <f t="shared" si="55"/>
        <v>-900</v>
      </c>
      <c r="V247" s="6">
        <v>400</v>
      </c>
      <c r="W247" s="17"/>
      <c r="X247" s="7">
        <v>0</v>
      </c>
      <c r="Y247" s="7">
        <v>0</v>
      </c>
      <c r="Z247" s="8">
        <f t="shared" si="56"/>
        <v>399</v>
      </c>
      <c r="AA247" s="7">
        <v>399</v>
      </c>
      <c r="AB247" s="8"/>
      <c r="AC247" s="20">
        <f t="shared" si="57"/>
        <v>399</v>
      </c>
      <c r="AD247" s="8"/>
    </row>
    <row r="248" spans="1:30" ht="15" customHeight="1">
      <c r="A248" s="14" t="s">
        <v>604</v>
      </c>
      <c r="B248" s="4" t="s">
        <v>582</v>
      </c>
      <c r="C248" s="4" t="s">
        <v>605</v>
      </c>
      <c r="D248" s="4" t="s">
        <v>606</v>
      </c>
      <c r="E248" s="4" t="s">
        <v>117</v>
      </c>
      <c r="F248" s="16" t="str">
        <f t="shared" si="51"/>
        <v>HFC - Fan - Projekt, Zuschüsse vom übrigen Bereich</v>
      </c>
      <c r="G248" s="4" t="s">
        <v>607</v>
      </c>
      <c r="H248" s="4" t="s">
        <v>608</v>
      </c>
      <c r="I248" s="4" t="s">
        <v>609</v>
      </c>
      <c r="J248" s="4" t="s">
        <v>66</v>
      </c>
      <c r="K248" s="14" t="s">
        <v>9</v>
      </c>
      <c r="L248" s="5" t="s">
        <v>610</v>
      </c>
      <c r="M248" s="5" t="s">
        <v>68</v>
      </c>
      <c r="N248" s="5" t="s">
        <v>590</v>
      </c>
      <c r="O248" s="5" t="s">
        <v>591</v>
      </c>
      <c r="P248" s="7"/>
      <c r="Q248" s="17">
        <v>0</v>
      </c>
      <c r="R248" s="20"/>
      <c r="S248" s="7">
        <v>-1200</v>
      </c>
      <c r="T248" s="7">
        <v>0</v>
      </c>
      <c r="U248" s="8">
        <f>-S248-T248</f>
        <v>1200</v>
      </c>
      <c r="V248" s="7"/>
      <c r="W248" s="17">
        <v>1200</v>
      </c>
      <c r="X248" s="7">
        <v>0</v>
      </c>
      <c r="Y248" s="7">
        <v>0</v>
      </c>
      <c r="Z248" s="8"/>
      <c r="AA248" s="7"/>
      <c r="AB248" s="8">
        <v>1200</v>
      </c>
      <c r="AC248" s="20"/>
      <c r="AD248" s="8"/>
    </row>
    <row r="249" spans="1:30">
      <c r="A249" s="14" t="s">
        <v>611</v>
      </c>
      <c r="B249" s="4" t="s">
        <v>582</v>
      </c>
      <c r="C249" s="4" t="s">
        <v>605</v>
      </c>
      <c r="D249" s="4" t="s">
        <v>3</v>
      </c>
      <c r="E249" s="4" t="s">
        <v>117</v>
      </c>
      <c r="F249" s="16" t="str">
        <f t="shared" si="51"/>
        <v>HFC - Fan - Projekt, Erwerb beweglicher Sachen des Anlagevermögens</v>
      </c>
      <c r="G249" s="4" t="s">
        <v>607</v>
      </c>
      <c r="H249" s="4" t="s">
        <v>226</v>
      </c>
      <c r="I249" s="4" t="s">
        <v>106</v>
      </c>
      <c r="J249" s="4" t="s">
        <v>589</v>
      </c>
      <c r="K249" s="14" t="s">
        <v>9</v>
      </c>
      <c r="L249" s="5" t="s">
        <v>612</v>
      </c>
      <c r="M249" s="5" t="s">
        <v>11</v>
      </c>
      <c r="N249" s="5" t="s">
        <v>590</v>
      </c>
      <c r="O249" s="5" t="s">
        <v>591</v>
      </c>
      <c r="P249" s="6">
        <v>0</v>
      </c>
      <c r="Q249" s="17"/>
      <c r="R249" s="19">
        <v>0</v>
      </c>
      <c r="S249" s="7">
        <v>1200</v>
      </c>
      <c r="T249" s="7">
        <v>0</v>
      </c>
      <c r="U249" s="8">
        <f>S249-T249</f>
        <v>1200</v>
      </c>
      <c r="V249" s="6">
        <v>1200</v>
      </c>
      <c r="W249" s="17"/>
      <c r="X249" s="7">
        <v>0</v>
      </c>
      <c r="Y249" s="7">
        <v>0</v>
      </c>
      <c r="Z249" s="8">
        <f>X249+Y249+AA249</f>
        <v>0</v>
      </c>
      <c r="AA249" s="7">
        <v>0</v>
      </c>
      <c r="AB249" s="8"/>
      <c r="AC249" s="20">
        <f>IF(AA249-R249&gt;R249,R249,AA249)</f>
        <v>0</v>
      </c>
      <c r="AD249" s="8"/>
    </row>
    <row r="250" spans="1:30" ht="15" customHeight="1">
      <c r="A250" s="14" t="s">
        <v>613</v>
      </c>
      <c r="B250" s="4" t="s">
        <v>582</v>
      </c>
      <c r="C250" s="4" t="s">
        <v>614</v>
      </c>
      <c r="D250" s="4" t="s">
        <v>423</v>
      </c>
      <c r="E250" s="4" t="s">
        <v>4</v>
      </c>
      <c r="F250" s="16" t="str">
        <f t="shared" si="51"/>
        <v xml:space="preserve">Jahresansätze, Schadenersatzleistungen </v>
      </c>
      <c r="G250" s="4" t="s">
        <v>5</v>
      </c>
      <c r="H250" s="4" t="s">
        <v>424</v>
      </c>
      <c r="I250" s="4" t="s">
        <v>9</v>
      </c>
      <c r="J250" s="4" t="s">
        <v>589</v>
      </c>
      <c r="K250" s="14" t="s">
        <v>9</v>
      </c>
      <c r="L250" s="5" t="s">
        <v>612</v>
      </c>
      <c r="M250" s="5" t="s">
        <v>109</v>
      </c>
      <c r="N250" s="5" t="s">
        <v>590</v>
      </c>
      <c r="O250" s="5" t="s">
        <v>595</v>
      </c>
      <c r="P250" s="7"/>
      <c r="Q250" s="17">
        <v>0</v>
      </c>
      <c r="R250" s="20"/>
      <c r="S250" s="7">
        <v>0</v>
      </c>
      <c r="T250" s="7">
        <v>0</v>
      </c>
      <c r="U250" s="8">
        <f>-S250-T250</f>
        <v>0</v>
      </c>
      <c r="V250" s="7"/>
      <c r="W250" s="17">
        <v>0</v>
      </c>
      <c r="X250" s="7">
        <v>0</v>
      </c>
      <c r="Y250" s="7">
        <v>0</v>
      </c>
      <c r="Z250" s="8"/>
      <c r="AA250" s="7"/>
      <c r="AB250" s="8">
        <v>6000</v>
      </c>
      <c r="AC250" s="20"/>
      <c r="AD250" s="8"/>
    </row>
    <row r="251" spans="1:30" ht="15" customHeight="1">
      <c r="A251" s="14" t="s">
        <v>615</v>
      </c>
      <c r="B251" s="4" t="s">
        <v>582</v>
      </c>
      <c r="C251" s="4" t="s">
        <v>616</v>
      </c>
      <c r="D251" s="4" t="s">
        <v>449</v>
      </c>
      <c r="E251" s="4" t="s">
        <v>4</v>
      </c>
      <c r="F251" s="16" t="str">
        <f t="shared" si="51"/>
        <v xml:space="preserve">Jahresansätze, Spenden </v>
      </c>
      <c r="G251" s="4" t="s">
        <v>5</v>
      </c>
      <c r="H251" s="4" t="s">
        <v>450</v>
      </c>
      <c r="I251" s="4" t="s">
        <v>9</v>
      </c>
      <c r="J251" s="4" t="s">
        <v>589</v>
      </c>
      <c r="K251" s="14" t="s">
        <v>9</v>
      </c>
      <c r="L251" s="5" t="s">
        <v>617</v>
      </c>
      <c r="M251" s="5" t="s">
        <v>68</v>
      </c>
      <c r="N251" s="5" t="s">
        <v>590</v>
      </c>
      <c r="O251" s="5" t="s">
        <v>591</v>
      </c>
      <c r="P251" s="7"/>
      <c r="Q251" s="17">
        <v>0</v>
      </c>
      <c r="R251" s="20"/>
      <c r="S251" s="7">
        <v>-200</v>
      </c>
      <c r="T251" s="7">
        <v>0</v>
      </c>
      <c r="U251" s="8">
        <f>-S251-T251</f>
        <v>200</v>
      </c>
      <c r="V251" s="7"/>
      <c r="W251" s="17">
        <v>200</v>
      </c>
      <c r="X251" s="7">
        <v>0</v>
      </c>
      <c r="Y251" s="7">
        <v>0</v>
      </c>
      <c r="Z251" s="8"/>
      <c r="AA251" s="7"/>
      <c r="AB251" s="8">
        <v>188</v>
      </c>
      <c r="AC251" s="20"/>
      <c r="AD251" s="8"/>
    </row>
    <row r="252" spans="1:30">
      <c r="A252" s="14" t="s">
        <v>618</v>
      </c>
      <c r="B252" s="4" t="s">
        <v>582</v>
      </c>
      <c r="C252" s="4" t="s">
        <v>616</v>
      </c>
      <c r="D252" s="4" t="s">
        <v>3</v>
      </c>
      <c r="E252" s="4" t="s">
        <v>4</v>
      </c>
      <c r="F252" s="16" t="str">
        <f t="shared" si="51"/>
        <v>Jahresansätze, geringwertige Wirtschafts- güter</v>
      </c>
      <c r="G252" s="4" t="s">
        <v>5</v>
      </c>
      <c r="H252" s="4" t="s">
        <v>6</v>
      </c>
      <c r="I252" s="4" t="s">
        <v>7</v>
      </c>
      <c r="J252" s="4" t="s">
        <v>589</v>
      </c>
      <c r="K252" s="14" t="s">
        <v>9</v>
      </c>
      <c r="L252" s="5" t="s">
        <v>10</v>
      </c>
      <c r="M252" s="5" t="s">
        <v>11</v>
      </c>
      <c r="N252" s="5" t="s">
        <v>590</v>
      </c>
      <c r="O252" s="5" t="s">
        <v>591</v>
      </c>
      <c r="P252" s="6">
        <v>500</v>
      </c>
      <c r="Q252" s="17"/>
      <c r="R252" s="19">
        <v>0</v>
      </c>
      <c r="S252" s="7">
        <v>200</v>
      </c>
      <c r="T252" s="7">
        <v>0</v>
      </c>
      <c r="U252" s="8">
        <f>S252-T252</f>
        <v>200</v>
      </c>
      <c r="V252" s="6">
        <v>700</v>
      </c>
      <c r="W252" s="17"/>
      <c r="X252" s="7">
        <v>379.02</v>
      </c>
      <c r="Y252" s="7">
        <v>0</v>
      </c>
      <c r="Z252" s="8">
        <f>X252+Y252+AA252</f>
        <v>688.02</v>
      </c>
      <c r="AA252" s="7">
        <v>309</v>
      </c>
      <c r="AB252" s="8"/>
      <c r="AC252" s="20">
        <f>IF(AA252-R252&gt;R252,R252,AA252)</f>
        <v>0</v>
      </c>
      <c r="AD252" s="8"/>
    </row>
    <row r="253" spans="1:30" ht="15" customHeight="1">
      <c r="A253" s="14" t="s">
        <v>619</v>
      </c>
      <c r="B253" s="4" t="s">
        <v>582</v>
      </c>
      <c r="C253" s="4" t="s">
        <v>620</v>
      </c>
      <c r="D253" s="4" t="s">
        <v>65</v>
      </c>
      <c r="E253" s="4" t="s">
        <v>202</v>
      </c>
      <c r="F253" s="16" t="str">
        <f t="shared" si="51"/>
        <v xml:space="preserve">Freie Träger, Zuw. vom Land </v>
      </c>
      <c r="G253" s="4" t="s">
        <v>621</v>
      </c>
      <c r="H253" s="4" t="s">
        <v>1542</v>
      </c>
      <c r="I253" s="4" t="s">
        <v>9</v>
      </c>
      <c r="J253" s="4" t="s">
        <v>66</v>
      </c>
      <c r="K253" s="14" t="s">
        <v>9</v>
      </c>
      <c r="L253" s="5" t="s">
        <v>9</v>
      </c>
      <c r="M253" s="5" t="s">
        <v>68</v>
      </c>
      <c r="N253" s="5" t="s">
        <v>590</v>
      </c>
      <c r="O253" s="5" t="s">
        <v>591</v>
      </c>
      <c r="P253" s="7"/>
      <c r="Q253" s="17">
        <v>1242200</v>
      </c>
      <c r="R253" s="20"/>
      <c r="S253" s="7">
        <v>0</v>
      </c>
      <c r="T253" s="7">
        <v>0</v>
      </c>
      <c r="U253" s="8">
        <f>-S253-T253</f>
        <v>0</v>
      </c>
      <c r="V253" s="7"/>
      <c r="W253" s="17">
        <v>1242200</v>
      </c>
      <c r="X253" s="7">
        <v>0</v>
      </c>
      <c r="Y253" s="7">
        <v>0</v>
      </c>
      <c r="Z253" s="8"/>
      <c r="AA253" s="7"/>
      <c r="AB253" s="8">
        <v>0</v>
      </c>
      <c r="AC253" s="20"/>
      <c r="AD253" s="8"/>
    </row>
    <row r="254" spans="1:30">
      <c r="A254" s="14" t="s">
        <v>622</v>
      </c>
      <c r="B254" s="4" t="s">
        <v>582</v>
      </c>
      <c r="C254" s="4" t="s">
        <v>620</v>
      </c>
      <c r="D254" s="4" t="s">
        <v>255</v>
      </c>
      <c r="E254" s="4" t="s">
        <v>202</v>
      </c>
      <c r="F254" s="16" t="str">
        <f t="shared" si="51"/>
        <v>Freie Träger, Investitionszuschuss an private Unternehmen</v>
      </c>
      <c r="G254" s="4" t="s">
        <v>621</v>
      </c>
      <c r="H254" s="4" t="s">
        <v>258</v>
      </c>
      <c r="I254" s="4" t="s">
        <v>259</v>
      </c>
      <c r="J254" s="4" t="s">
        <v>589</v>
      </c>
      <c r="K254" s="14" t="s">
        <v>9</v>
      </c>
      <c r="L254" s="5" t="s">
        <v>288</v>
      </c>
      <c r="M254" s="5" t="s">
        <v>68</v>
      </c>
      <c r="N254" s="5" t="s">
        <v>623</v>
      </c>
      <c r="O254" s="5" t="s">
        <v>624</v>
      </c>
      <c r="P254" s="6">
        <v>1242200</v>
      </c>
      <c r="Q254" s="17"/>
      <c r="R254" s="19">
        <v>0</v>
      </c>
      <c r="S254" s="7">
        <v>0</v>
      </c>
      <c r="T254" s="7">
        <v>1242200</v>
      </c>
      <c r="U254" s="8">
        <f>S254-T254</f>
        <v>-1242200</v>
      </c>
      <c r="V254" s="6">
        <v>0</v>
      </c>
      <c r="W254" s="17"/>
      <c r="X254" s="7">
        <v>0</v>
      </c>
      <c r="Y254" s="7">
        <v>0</v>
      </c>
      <c r="Z254" s="8">
        <f>X254+Y254+AA254</f>
        <v>0</v>
      </c>
      <c r="AA254" s="7">
        <v>0</v>
      </c>
      <c r="AB254" s="8"/>
      <c r="AC254" s="20">
        <f>IF(AA254-R254&gt;R254,R254,AA254)</f>
        <v>0</v>
      </c>
      <c r="AD254" s="8"/>
    </row>
    <row r="255" spans="1:30" ht="15" customHeight="1">
      <c r="A255" s="14" t="s">
        <v>625</v>
      </c>
      <c r="B255" s="4" t="s">
        <v>582</v>
      </c>
      <c r="C255" s="4" t="s">
        <v>620</v>
      </c>
      <c r="D255" s="4" t="s">
        <v>65</v>
      </c>
      <c r="E255" s="4" t="s">
        <v>163</v>
      </c>
      <c r="F255" s="16" t="str">
        <f t="shared" si="51"/>
        <v>KT Reggio (Kleiner Rabe/Sonnenkinder), Zuweisungen vom Land - Einnahmen KP II</v>
      </c>
      <c r="G255" s="4" t="s">
        <v>626</v>
      </c>
      <c r="H255" s="4" t="s">
        <v>207</v>
      </c>
      <c r="I255" s="4" t="s">
        <v>208</v>
      </c>
      <c r="J255" s="4" t="s">
        <v>66</v>
      </c>
      <c r="K255" s="14" t="s">
        <v>9</v>
      </c>
      <c r="L255" s="5" t="s">
        <v>9</v>
      </c>
      <c r="M255" s="5" t="s">
        <v>131</v>
      </c>
      <c r="N255" s="5" t="s">
        <v>590</v>
      </c>
      <c r="O255" s="5" t="s">
        <v>591</v>
      </c>
      <c r="P255" s="7"/>
      <c r="Q255" s="17">
        <v>0</v>
      </c>
      <c r="R255" s="20"/>
      <c r="S255" s="7">
        <v>0</v>
      </c>
      <c r="T255" s="7">
        <v>0</v>
      </c>
      <c r="U255" s="8">
        <f>-S255-T255</f>
        <v>0</v>
      </c>
      <c r="V255" s="7"/>
      <c r="W255" s="17">
        <v>0</v>
      </c>
      <c r="X255" s="7">
        <v>0</v>
      </c>
      <c r="Y255" s="7">
        <v>0</v>
      </c>
      <c r="Z255" s="8"/>
      <c r="AA255" s="7"/>
      <c r="AB255" s="8">
        <v>0</v>
      </c>
      <c r="AC255" s="20"/>
      <c r="AD255" s="8"/>
    </row>
    <row r="256" spans="1:30">
      <c r="A256" s="14" t="s">
        <v>627</v>
      </c>
      <c r="B256" s="4" t="s">
        <v>582</v>
      </c>
      <c r="C256" s="4" t="s">
        <v>620</v>
      </c>
      <c r="D256" s="4" t="s">
        <v>502</v>
      </c>
      <c r="E256" s="4" t="s">
        <v>163</v>
      </c>
      <c r="F256" s="16" t="str">
        <f t="shared" si="51"/>
        <v>KT Reggio (Kleiner Rabe/Sonnenkinder), Investitionszuschuss an komm. öffentl.-wirtsch. Untern.</v>
      </c>
      <c r="G256" s="4" t="s">
        <v>626</v>
      </c>
      <c r="H256" s="4" t="s">
        <v>628</v>
      </c>
      <c r="I256" s="4" t="s">
        <v>505</v>
      </c>
      <c r="J256" s="4" t="s">
        <v>589</v>
      </c>
      <c r="K256" s="14" t="s">
        <v>9</v>
      </c>
      <c r="L256" s="5" t="s">
        <v>9</v>
      </c>
      <c r="M256" s="5" t="s">
        <v>210</v>
      </c>
      <c r="N256" s="5" t="s">
        <v>590</v>
      </c>
      <c r="O256" s="5" t="s">
        <v>591</v>
      </c>
      <c r="P256" s="6">
        <v>0</v>
      </c>
      <c r="Q256" s="17"/>
      <c r="R256" s="19">
        <v>249500</v>
      </c>
      <c r="S256" s="7">
        <v>0</v>
      </c>
      <c r="T256" s="7">
        <v>0</v>
      </c>
      <c r="U256" s="8">
        <f>S256-T256</f>
        <v>0</v>
      </c>
      <c r="V256" s="6">
        <v>249500</v>
      </c>
      <c r="W256" s="17"/>
      <c r="X256" s="7">
        <v>0</v>
      </c>
      <c r="Y256" s="7">
        <v>249500</v>
      </c>
      <c r="Z256" s="8">
        <f>X256+Y256+AA256</f>
        <v>249500</v>
      </c>
      <c r="AA256" s="7">
        <v>0</v>
      </c>
      <c r="AB256" s="8"/>
      <c r="AC256" s="20">
        <f>IF(AA256-R256&gt;R256,R256,AA256)</f>
        <v>0</v>
      </c>
      <c r="AD256" s="8"/>
    </row>
    <row r="257" spans="1:30" ht="15" customHeight="1">
      <c r="A257" s="14" t="s">
        <v>629</v>
      </c>
      <c r="B257" s="4" t="s">
        <v>582</v>
      </c>
      <c r="C257" s="4" t="s">
        <v>620</v>
      </c>
      <c r="D257" s="4" t="s">
        <v>65</v>
      </c>
      <c r="E257" s="4" t="s">
        <v>205</v>
      </c>
      <c r="F257" s="16" t="str">
        <f t="shared" si="51"/>
        <v>KT Taubenhaus, Zuweisungen vom Land - Einnahmen KP II</v>
      </c>
      <c r="G257" s="4" t="s">
        <v>630</v>
      </c>
      <c r="H257" s="4" t="s">
        <v>207</v>
      </c>
      <c r="I257" s="4" t="s">
        <v>208</v>
      </c>
      <c r="J257" s="4" t="s">
        <v>66</v>
      </c>
      <c r="K257" s="14" t="s">
        <v>9</v>
      </c>
      <c r="L257" s="5" t="s">
        <v>9</v>
      </c>
      <c r="M257" s="5" t="s">
        <v>131</v>
      </c>
      <c r="N257" s="5" t="s">
        <v>590</v>
      </c>
      <c r="O257" s="5" t="s">
        <v>591</v>
      </c>
      <c r="P257" s="7"/>
      <c r="Q257" s="17">
        <v>0</v>
      </c>
      <c r="R257" s="20"/>
      <c r="S257" s="7">
        <v>0</v>
      </c>
      <c r="T257" s="7">
        <v>0</v>
      </c>
      <c r="U257" s="8">
        <f>-S257-T257</f>
        <v>0</v>
      </c>
      <c r="V257" s="7"/>
      <c r="W257" s="17">
        <v>0</v>
      </c>
      <c r="X257" s="7">
        <v>0</v>
      </c>
      <c r="Y257" s="7">
        <v>0</v>
      </c>
      <c r="Z257" s="8"/>
      <c r="AA257" s="7"/>
      <c r="AB257" s="8">
        <v>0</v>
      </c>
      <c r="AC257" s="20"/>
      <c r="AD257" s="8"/>
    </row>
    <row r="258" spans="1:30" ht="15" customHeight="1">
      <c r="A258" s="14" t="s">
        <v>631</v>
      </c>
      <c r="B258" s="4" t="s">
        <v>582</v>
      </c>
      <c r="C258" s="4" t="s">
        <v>620</v>
      </c>
      <c r="D258" s="4" t="s">
        <v>65</v>
      </c>
      <c r="E258" s="4" t="s">
        <v>632</v>
      </c>
      <c r="F258" s="16" t="str">
        <f t="shared" si="51"/>
        <v>KT Kinderpark (Freier Träger), Zuweisungen vom Land - Einnahmen KP II</v>
      </c>
      <c r="G258" s="4" t="s">
        <v>633</v>
      </c>
      <c r="H258" s="4" t="s">
        <v>207</v>
      </c>
      <c r="I258" s="4" t="s">
        <v>208</v>
      </c>
      <c r="J258" s="4" t="s">
        <v>66</v>
      </c>
      <c r="K258" s="14" t="s">
        <v>9</v>
      </c>
      <c r="L258" s="5" t="s">
        <v>9</v>
      </c>
      <c r="M258" s="5" t="s">
        <v>131</v>
      </c>
      <c r="N258" s="5" t="s">
        <v>590</v>
      </c>
      <c r="O258" s="5" t="s">
        <v>591</v>
      </c>
      <c r="P258" s="7"/>
      <c r="Q258" s="17">
        <v>0</v>
      </c>
      <c r="R258" s="20"/>
      <c r="S258" s="7">
        <v>0</v>
      </c>
      <c r="T258" s="7">
        <v>0</v>
      </c>
      <c r="U258" s="8">
        <f>-S258-T258</f>
        <v>0</v>
      </c>
      <c r="V258" s="7"/>
      <c r="W258" s="17">
        <v>0</v>
      </c>
      <c r="X258" s="7">
        <v>0</v>
      </c>
      <c r="Y258" s="7">
        <v>0</v>
      </c>
      <c r="Z258" s="8"/>
      <c r="AA258" s="7"/>
      <c r="AB258" s="8">
        <v>0</v>
      </c>
      <c r="AC258" s="20"/>
      <c r="AD258" s="8"/>
    </row>
    <row r="259" spans="1:30" ht="15" customHeight="1">
      <c r="A259" s="14" t="s">
        <v>634</v>
      </c>
      <c r="B259" s="4" t="s">
        <v>582</v>
      </c>
      <c r="C259" s="4" t="s">
        <v>620</v>
      </c>
      <c r="D259" s="4" t="s">
        <v>65</v>
      </c>
      <c r="E259" s="4" t="s">
        <v>635</v>
      </c>
      <c r="F259" s="16" t="str">
        <f t="shared" si="51"/>
        <v xml:space="preserve">Krippenausbauprogramm, Zuw. vom Land </v>
      </c>
      <c r="G259" s="4" t="s">
        <v>636</v>
      </c>
      <c r="H259" s="4" t="s">
        <v>1542</v>
      </c>
      <c r="I259" s="4" t="s">
        <v>9</v>
      </c>
      <c r="J259" s="4" t="s">
        <v>66</v>
      </c>
      <c r="K259" s="14" t="s">
        <v>9</v>
      </c>
      <c r="L259" s="5" t="s">
        <v>9</v>
      </c>
      <c r="M259" s="5" t="s">
        <v>68</v>
      </c>
      <c r="N259" s="5" t="s">
        <v>590</v>
      </c>
      <c r="O259" s="5" t="s">
        <v>591</v>
      </c>
      <c r="P259" s="7"/>
      <c r="Q259" s="17">
        <v>1000000</v>
      </c>
      <c r="R259" s="20"/>
      <c r="S259" s="7">
        <v>0</v>
      </c>
      <c r="T259" s="7">
        <v>0</v>
      </c>
      <c r="U259" s="8">
        <f>-S259-T259</f>
        <v>0</v>
      </c>
      <c r="V259" s="7"/>
      <c r="W259" s="17">
        <v>1000000</v>
      </c>
      <c r="X259" s="7">
        <v>0</v>
      </c>
      <c r="Y259" s="7">
        <v>0</v>
      </c>
      <c r="Z259" s="8"/>
      <c r="AA259" s="7"/>
      <c r="AB259" s="8">
        <v>0</v>
      </c>
      <c r="AC259" s="20"/>
      <c r="AD259" s="8"/>
    </row>
    <row r="260" spans="1:30">
      <c r="A260" s="14" t="s">
        <v>637</v>
      </c>
      <c r="B260" s="4" t="s">
        <v>582</v>
      </c>
      <c r="C260" s="4" t="s">
        <v>620</v>
      </c>
      <c r="D260" s="4" t="s">
        <v>126</v>
      </c>
      <c r="E260" s="4" t="s">
        <v>635</v>
      </c>
      <c r="F260" s="16" t="str">
        <f t="shared" si="51"/>
        <v>Krippenausbauprogramm, Invest.-zuschuss an ZGM - Bauleistungen</v>
      </c>
      <c r="G260" s="4" t="s">
        <v>636</v>
      </c>
      <c r="H260" s="4" t="s">
        <v>129</v>
      </c>
      <c r="I260" s="4" t="s">
        <v>130</v>
      </c>
      <c r="J260" s="4" t="s">
        <v>589</v>
      </c>
      <c r="K260" s="14" t="s">
        <v>9</v>
      </c>
      <c r="L260" s="5" t="s">
        <v>9</v>
      </c>
      <c r="M260" s="5" t="s">
        <v>68</v>
      </c>
      <c r="N260" s="5" t="s">
        <v>590</v>
      </c>
      <c r="O260" s="5" t="s">
        <v>591</v>
      </c>
      <c r="P260" s="6">
        <v>1000000</v>
      </c>
      <c r="Q260" s="17"/>
      <c r="R260" s="19">
        <v>0</v>
      </c>
      <c r="S260" s="7">
        <v>0</v>
      </c>
      <c r="T260" s="7">
        <v>1000000</v>
      </c>
      <c r="U260" s="8">
        <f>S260-T260</f>
        <v>-1000000</v>
      </c>
      <c r="V260" s="6">
        <v>0</v>
      </c>
      <c r="W260" s="17"/>
      <c r="X260" s="7">
        <v>0</v>
      </c>
      <c r="Y260" s="7">
        <v>0</v>
      </c>
      <c r="Z260" s="8">
        <f>X260+Y260+AA260</f>
        <v>0</v>
      </c>
      <c r="AA260" s="7">
        <v>0</v>
      </c>
      <c r="AB260" s="8"/>
      <c r="AC260" s="20">
        <f>IF(AA260-R260&gt;R260,R260,AA260)</f>
        <v>0</v>
      </c>
      <c r="AD260" s="8"/>
    </row>
    <row r="261" spans="1:30" ht="15" customHeight="1">
      <c r="A261" s="14" t="s">
        <v>638</v>
      </c>
      <c r="B261" s="4" t="s">
        <v>582</v>
      </c>
      <c r="C261" s="4" t="s">
        <v>639</v>
      </c>
      <c r="D261" s="4" t="s">
        <v>640</v>
      </c>
      <c r="E261" s="4" t="s">
        <v>163</v>
      </c>
      <c r="F261" s="16" t="str">
        <f t="shared" si="51"/>
        <v>Paul-Riebeck-Stiftung, Ausbau Dachgeschoss, Darl.-rückflüsse von komm. öffentl.-wirtsch. Untern.</v>
      </c>
      <c r="G261" s="4" t="s">
        <v>641</v>
      </c>
      <c r="H261" s="4" t="s">
        <v>642</v>
      </c>
      <c r="I261" s="4" t="s">
        <v>505</v>
      </c>
      <c r="J261" s="4" t="s">
        <v>66</v>
      </c>
      <c r="K261" s="14" t="s">
        <v>9</v>
      </c>
      <c r="L261" s="5" t="s">
        <v>643</v>
      </c>
      <c r="M261" s="5" t="s">
        <v>644</v>
      </c>
      <c r="N261" s="5" t="s">
        <v>76</v>
      </c>
      <c r="O261" s="5" t="s">
        <v>77</v>
      </c>
      <c r="P261" s="7"/>
      <c r="Q261" s="17">
        <v>10200</v>
      </c>
      <c r="R261" s="20"/>
      <c r="S261" s="7">
        <v>0</v>
      </c>
      <c r="T261" s="7">
        <v>0</v>
      </c>
      <c r="U261" s="8">
        <f>-S261-T261</f>
        <v>0</v>
      </c>
      <c r="V261" s="7"/>
      <c r="W261" s="17">
        <v>10200</v>
      </c>
      <c r="X261" s="7">
        <v>0</v>
      </c>
      <c r="Y261" s="7">
        <v>0</v>
      </c>
      <c r="Z261" s="8"/>
      <c r="AA261" s="7"/>
      <c r="AB261" s="8">
        <v>0</v>
      </c>
      <c r="AC261" s="20"/>
      <c r="AD261" s="8"/>
    </row>
    <row r="262" spans="1:30" ht="15" customHeight="1">
      <c r="A262" s="14" t="s">
        <v>645</v>
      </c>
      <c r="B262" s="4" t="s">
        <v>582</v>
      </c>
      <c r="C262" s="4" t="s">
        <v>639</v>
      </c>
      <c r="D262" s="4" t="s">
        <v>640</v>
      </c>
      <c r="E262" s="4" t="s">
        <v>646</v>
      </c>
      <c r="F262" s="16" t="str">
        <f t="shared" si="51"/>
        <v>Paul-Riebeck-Stiftung, Akazienhof, Darl.-rückflüsse von komm. öffentl.-wirtsch. Untern.</v>
      </c>
      <c r="G262" s="4" t="s">
        <v>647</v>
      </c>
      <c r="H262" s="4" t="s">
        <v>642</v>
      </c>
      <c r="I262" s="4" t="s">
        <v>505</v>
      </c>
      <c r="J262" s="4" t="s">
        <v>66</v>
      </c>
      <c r="K262" s="14" t="s">
        <v>9</v>
      </c>
      <c r="L262" s="5" t="s">
        <v>643</v>
      </c>
      <c r="M262" s="5" t="s">
        <v>644</v>
      </c>
      <c r="N262" s="5" t="s">
        <v>76</v>
      </c>
      <c r="O262" s="5" t="s">
        <v>77</v>
      </c>
      <c r="P262" s="7"/>
      <c r="Q262" s="17">
        <v>58700</v>
      </c>
      <c r="R262" s="20"/>
      <c r="S262" s="7">
        <v>0</v>
      </c>
      <c r="T262" s="7">
        <v>0</v>
      </c>
      <c r="U262" s="8">
        <f>-S262-T262</f>
        <v>0</v>
      </c>
      <c r="V262" s="7"/>
      <c r="W262" s="17">
        <v>58700</v>
      </c>
      <c r="X262" s="7">
        <v>0</v>
      </c>
      <c r="Y262" s="7">
        <v>0</v>
      </c>
      <c r="Z262" s="8"/>
      <c r="AA262" s="7"/>
      <c r="AB262" s="8">
        <v>0</v>
      </c>
      <c r="AC262" s="20"/>
      <c r="AD262" s="8"/>
    </row>
    <row r="263" spans="1:30" ht="15" customHeight="1">
      <c r="A263" s="54" t="s">
        <v>648</v>
      </c>
      <c r="B263" s="55" t="s">
        <v>582</v>
      </c>
      <c r="C263" s="55" t="s">
        <v>639</v>
      </c>
      <c r="D263" s="55" t="s">
        <v>640</v>
      </c>
      <c r="E263" s="55" t="s">
        <v>649</v>
      </c>
      <c r="F263" s="56" t="str">
        <f t="shared" si="51"/>
        <v>Paul-Riebeck-Stiftung, Röpziger Straße, Darl.-rückflüsse von komm. öffentl.-wirtsch. Untern.</v>
      </c>
      <c r="G263" s="55" t="s">
        <v>650</v>
      </c>
      <c r="H263" s="55" t="s">
        <v>642</v>
      </c>
      <c r="I263" s="55" t="s">
        <v>505</v>
      </c>
      <c r="J263" s="55" t="s">
        <v>66</v>
      </c>
      <c r="K263" s="54" t="s">
        <v>9</v>
      </c>
      <c r="L263" s="57" t="s">
        <v>643</v>
      </c>
      <c r="M263" s="57" t="s">
        <v>644</v>
      </c>
      <c r="N263" s="57" t="s">
        <v>76</v>
      </c>
      <c r="O263" s="57" t="s">
        <v>77</v>
      </c>
      <c r="P263" s="12"/>
      <c r="Q263" s="18">
        <v>22700</v>
      </c>
      <c r="R263" s="58"/>
      <c r="S263" s="12">
        <v>0</v>
      </c>
      <c r="T263" s="12">
        <v>0</v>
      </c>
      <c r="U263" s="13">
        <f>-S263-T263</f>
        <v>0</v>
      </c>
      <c r="V263" s="12"/>
      <c r="W263" s="18">
        <v>22700</v>
      </c>
      <c r="X263" s="12">
        <v>0</v>
      </c>
      <c r="Y263" s="12">
        <v>0</v>
      </c>
      <c r="Z263" s="13"/>
      <c r="AA263" s="12"/>
      <c r="AB263" s="13">
        <v>22798.5</v>
      </c>
      <c r="AC263" s="58"/>
      <c r="AD263" s="13"/>
    </row>
    <row r="264" spans="1:30" ht="15" customHeight="1">
      <c r="A264" s="59"/>
      <c r="B264" s="60"/>
      <c r="C264" s="60"/>
      <c r="D264" s="60"/>
      <c r="E264" s="60"/>
      <c r="F264" s="61" t="s">
        <v>1550</v>
      </c>
      <c r="G264" s="60"/>
      <c r="H264" s="60"/>
      <c r="I264" s="60"/>
      <c r="J264" s="60"/>
      <c r="K264" s="59"/>
      <c r="L264" s="62"/>
      <c r="M264" s="62"/>
      <c r="N264" s="62"/>
      <c r="O264" s="62"/>
      <c r="P264" s="70">
        <f>SUM(P239:P263)</f>
        <v>2873000</v>
      </c>
      <c r="Q264" s="71">
        <f t="shared" ref="Q264:AC264" si="59">SUM(Q239:Q263)</f>
        <v>2333800</v>
      </c>
      <c r="R264" s="72">
        <f t="shared" si="59"/>
        <v>449700</v>
      </c>
      <c r="S264" s="70">
        <f t="shared" si="59"/>
        <v>0</v>
      </c>
      <c r="T264" s="70">
        <f t="shared" si="59"/>
        <v>2288900</v>
      </c>
      <c r="U264" s="71">
        <f t="shared" si="59"/>
        <v>-2286100</v>
      </c>
      <c r="V264" s="70">
        <f t="shared" si="59"/>
        <v>1035200</v>
      </c>
      <c r="W264" s="71">
        <f t="shared" si="59"/>
        <v>2335200</v>
      </c>
      <c r="X264" s="70">
        <f t="shared" si="59"/>
        <v>138809.99</v>
      </c>
      <c r="Y264" s="70">
        <f t="shared" si="59"/>
        <v>249500</v>
      </c>
      <c r="Z264" s="71">
        <f t="shared" si="59"/>
        <v>441047.12</v>
      </c>
      <c r="AA264" s="70">
        <f t="shared" si="59"/>
        <v>52737.13</v>
      </c>
      <c r="AB264" s="71">
        <f t="shared" si="59"/>
        <v>30186.5</v>
      </c>
      <c r="AC264" s="72">
        <f t="shared" si="59"/>
        <v>50927.35</v>
      </c>
      <c r="AD264" s="63"/>
    </row>
    <row r="265" spans="1:30">
      <c r="A265" s="14" t="s">
        <v>651</v>
      </c>
      <c r="B265" s="4" t="s">
        <v>652</v>
      </c>
      <c r="C265" s="4" t="s">
        <v>653</v>
      </c>
      <c r="D265" s="4" t="s">
        <v>3</v>
      </c>
      <c r="E265" s="4" t="s">
        <v>4</v>
      </c>
      <c r="F265" s="16" t="str">
        <f t="shared" si="51"/>
        <v>Jahresansätze, geringwertige Wirtschafts- güter</v>
      </c>
      <c r="G265" s="4" t="s">
        <v>5</v>
      </c>
      <c r="H265" s="4" t="s">
        <v>6</v>
      </c>
      <c r="I265" s="4" t="s">
        <v>7</v>
      </c>
      <c r="J265" s="4" t="s">
        <v>134</v>
      </c>
      <c r="K265" s="14" t="s">
        <v>9</v>
      </c>
      <c r="L265" s="5" t="s">
        <v>10</v>
      </c>
      <c r="M265" s="5" t="s">
        <v>11</v>
      </c>
      <c r="N265" s="5" t="s">
        <v>98</v>
      </c>
      <c r="O265" s="5" t="s">
        <v>99</v>
      </c>
      <c r="P265" s="6">
        <v>1500</v>
      </c>
      <c r="Q265" s="17"/>
      <c r="R265" s="19">
        <v>0</v>
      </c>
      <c r="S265" s="7">
        <v>0</v>
      </c>
      <c r="T265" s="7">
        <v>1500</v>
      </c>
      <c r="U265" s="8">
        <f>S265-T265</f>
        <v>-1500</v>
      </c>
      <c r="V265" s="6">
        <v>0</v>
      </c>
      <c r="W265" s="17"/>
      <c r="X265" s="7">
        <v>0</v>
      </c>
      <c r="Y265" s="7">
        <v>0</v>
      </c>
      <c r="Z265" s="8">
        <f>X265+Y265+AA265</f>
        <v>0</v>
      </c>
      <c r="AA265" s="7">
        <v>0</v>
      </c>
      <c r="AB265" s="8"/>
      <c r="AC265" s="20">
        <f>IF(AA265-R265&gt;R265,R265,AA265)</f>
        <v>0</v>
      </c>
      <c r="AD265" s="8"/>
    </row>
    <row r="266" spans="1:30">
      <c r="A266" s="14" t="s">
        <v>654</v>
      </c>
      <c r="B266" s="4" t="s">
        <v>652</v>
      </c>
      <c r="C266" s="4" t="s">
        <v>653</v>
      </c>
      <c r="D266" s="4" t="s">
        <v>25</v>
      </c>
      <c r="E266" s="4" t="s">
        <v>4</v>
      </c>
      <c r="F266" s="16" t="str">
        <f t="shared" si="51"/>
        <v xml:space="preserve">Jahresansätze, Geräte, Maschinen </v>
      </c>
      <c r="G266" s="4" t="s">
        <v>5</v>
      </c>
      <c r="H266" s="4" t="s">
        <v>26</v>
      </c>
      <c r="I266" s="4" t="s">
        <v>9</v>
      </c>
      <c r="J266" s="4" t="s">
        <v>134</v>
      </c>
      <c r="K266" s="14" t="s">
        <v>9</v>
      </c>
      <c r="L266" s="5" t="s">
        <v>17</v>
      </c>
      <c r="M266" s="5" t="s">
        <v>11</v>
      </c>
      <c r="N266" s="5" t="s">
        <v>98</v>
      </c>
      <c r="O266" s="5" t="s">
        <v>99</v>
      </c>
      <c r="P266" s="6">
        <v>2000</v>
      </c>
      <c r="Q266" s="17"/>
      <c r="R266" s="19">
        <v>0</v>
      </c>
      <c r="S266" s="7">
        <v>0</v>
      </c>
      <c r="T266" s="7">
        <v>2000</v>
      </c>
      <c r="U266" s="8">
        <f>S266-T266</f>
        <v>-2000</v>
      </c>
      <c r="V266" s="6">
        <v>0</v>
      </c>
      <c r="W266" s="17"/>
      <c r="X266" s="7">
        <v>0</v>
      </c>
      <c r="Y266" s="7">
        <v>0</v>
      </c>
      <c r="Z266" s="8">
        <f>X266+Y266+AA266</f>
        <v>0</v>
      </c>
      <c r="AA266" s="7">
        <v>0</v>
      </c>
      <c r="AB266" s="8"/>
      <c r="AC266" s="20">
        <f>IF(AA266-R266&gt;R266,R266,AA266)</f>
        <v>0</v>
      </c>
      <c r="AD266" s="8"/>
    </row>
    <row r="267" spans="1:30">
      <c r="A267" s="14" t="s">
        <v>655</v>
      </c>
      <c r="B267" s="4" t="s">
        <v>652</v>
      </c>
      <c r="C267" s="4" t="s">
        <v>656</v>
      </c>
      <c r="D267" s="4" t="s">
        <v>657</v>
      </c>
      <c r="E267" s="4" t="s">
        <v>4</v>
      </c>
      <c r="F267" s="16" t="str">
        <f t="shared" si="51"/>
        <v xml:space="preserve">Jahresansätze, Krankenhausumlage </v>
      </c>
      <c r="G267" s="4" t="s">
        <v>5</v>
      </c>
      <c r="H267" s="4" t="s">
        <v>658</v>
      </c>
      <c r="I267" s="4" t="s">
        <v>9</v>
      </c>
      <c r="J267" s="4" t="s">
        <v>66</v>
      </c>
      <c r="K267" s="14" t="s">
        <v>9</v>
      </c>
      <c r="L267" s="5" t="s">
        <v>288</v>
      </c>
      <c r="M267" s="5" t="s">
        <v>398</v>
      </c>
      <c r="N267" s="5" t="s">
        <v>76</v>
      </c>
      <c r="O267" s="5" t="s">
        <v>77</v>
      </c>
      <c r="P267" s="6">
        <v>1255000</v>
      </c>
      <c r="Q267" s="17"/>
      <c r="R267" s="19">
        <v>0</v>
      </c>
      <c r="S267" s="7">
        <v>0</v>
      </c>
      <c r="T267" s="7">
        <v>0</v>
      </c>
      <c r="U267" s="8">
        <f>S267-T267</f>
        <v>0</v>
      </c>
      <c r="V267" s="6">
        <v>1255000</v>
      </c>
      <c r="W267" s="17"/>
      <c r="X267" s="7">
        <v>0</v>
      </c>
      <c r="Y267" s="7">
        <v>0</v>
      </c>
      <c r="Z267" s="8">
        <f>X267+Y267+AA267</f>
        <v>417334</v>
      </c>
      <c r="AA267" s="7">
        <v>417334</v>
      </c>
      <c r="AB267" s="8"/>
      <c r="AC267" s="20">
        <f>IF(AA267-R267&gt;R267,R267,AA267)</f>
        <v>0</v>
      </c>
      <c r="AD267" s="8"/>
    </row>
    <row r="268" spans="1:30">
      <c r="A268" s="14" t="s">
        <v>659</v>
      </c>
      <c r="B268" s="4" t="s">
        <v>652</v>
      </c>
      <c r="C268" s="4" t="s">
        <v>660</v>
      </c>
      <c r="D268" s="4" t="s">
        <v>3</v>
      </c>
      <c r="E268" s="4" t="s">
        <v>4</v>
      </c>
      <c r="F268" s="16" t="str">
        <f t="shared" ref="F268:F331" si="60">TRIM(G268)&amp;", "&amp;TRIM(H268)&amp;" "&amp;TRIM(I268)</f>
        <v>Jahresansätze, geringwertige Wirtschafts- güter</v>
      </c>
      <c r="G268" s="4" t="s">
        <v>5</v>
      </c>
      <c r="H268" s="4" t="s">
        <v>6</v>
      </c>
      <c r="I268" s="4" t="s">
        <v>7</v>
      </c>
      <c r="J268" s="4" t="s">
        <v>134</v>
      </c>
      <c r="K268" s="14" t="s">
        <v>9</v>
      </c>
      <c r="L268" s="5" t="s">
        <v>9</v>
      </c>
      <c r="M268" s="5" t="s">
        <v>11</v>
      </c>
      <c r="N268" s="5" t="s">
        <v>98</v>
      </c>
      <c r="O268" s="5" t="s">
        <v>135</v>
      </c>
      <c r="P268" s="6">
        <v>1000</v>
      </c>
      <c r="Q268" s="17"/>
      <c r="R268" s="19">
        <v>0</v>
      </c>
      <c r="S268" s="7">
        <v>0</v>
      </c>
      <c r="T268" s="7">
        <v>1000</v>
      </c>
      <c r="U268" s="8">
        <f>S268-T268</f>
        <v>-1000</v>
      </c>
      <c r="V268" s="6">
        <v>0</v>
      </c>
      <c r="W268" s="17"/>
      <c r="X268" s="7">
        <v>0</v>
      </c>
      <c r="Y268" s="7">
        <v>0</v>
      </c>
      <c r="Z268" s="8">
        <f>X268+Y268+AA268</f>
        <v>0</v>
      </c>
      <c r="AA268" s="7">
        <v>0</v>
      </c>
      <c r="AB268" s="8"/>
      <c r="AC268" s="20">
        <f>IF(AA268-R268&gt;R268,R268,AA268)</f>
        <v>0</v>
      </c>
      <c r="AD268" s="8"/>
    </row>
    <row r="269" spans="1:30">
      <c r="A269" s="14" t="s">
        <v>661</v>
      </c>
      <c r="B269" s="4" t="s">
        <v>652</v>
      </c>
      <c r="C269" s="4" t="s">
        <v>586</v>
      </c>
      <c r="D269" s="4" t="s">
        <v>579</v>
      </c>
      <c r="E269" s="4" t="s">
        <v>4</v>
      </c>
      <c r="F269" s="16" t="str">
        <f t="shared" si="60"/>
        <v>Jahresansätze, Investitionszuschuss an übrigen Bereich</v>
      </c>
      <c r="G269" s="4" t="s">
        <v>5</v>
      </c>
      <c r="H269" s="4" t="s">
        <v>258</v>
      </c>
      <c r="I269" s="4" t="s">
        <v>580</v>
      </c>
      <c r="J269" s="4" t="s">
        <v>662</v>
      </c>
      <c r="K269" s="14" t="s">
        <v>9</v>
      </c>
      <c r="L269" s="5" t="s">
        <v>17</v>
      </c>
      <c r="M269" s="5" t="s">
        <v>260</v>
      </c>
      <c r="N269" s="5" t="s">
        <v>663</v>
      </c>
      <c r="O269" s="5" t="s">
        <v>664</v>
      </c>
      <c r="P269" s="6">
        <v>150000</v>
      </c>
      <c r="Q269" s="17"/>
      <c r="R269" s="19">
        <v>0</v>
      </c>
      <c r="S269" s="7">
        <v>0</v>
      </c>
      <c r="T269" s="7">
        <v>150000</v>
      </c>
      <c r="U269" s="8">
        <f>S269-T269</f>
        <v>-150000</v>
      </c>
      <c r="V269" s="6">
        <v>0</v>
      </c>
      <c r="W269" s="17"/>
      <c r="X269" s="7">
        <v>0</v>
      </c>
      <c r="Y269" s="7">
        <v>0</v>
      </c>
      <c r="Z269" s="8">
        <f>X269+Y269+AA269</f>
        <v>0</v>
      </c>
      <c r="AA269" s="7">
        <v>0</v>
      </c>
      <c r="AB269" s="8"/>
      <c r="AC269" s="20">
        <f>IF(AA269-R269&gt;R269,R269,AA269)</f>
        <v>0</v>
      </c>
      <c r="AD269" s="8"/>
    </row>
    <row r="270" spans="1:30" ht="15" customHeight="1">
      <c r="A270" s="14" t="s">
        <v>665</v>
      </c>
      <c r="B270" s="4" t="s">
        <v>652</v>
      </c>
      <c r="C270" s="4" t="s">
        <v>666</v>
      </c>
      <c r="D270" s="4" t="s">
        <v>667</v>
      </c>
      <c r="E270" s="4" t="s">
        <v>117</v>
      </c>
      <c r="F270" s="16" t="str">
        <f t="shared" si="60"/>
        <v>Kurt-Wabbel-Stadion, Ersatzneubau, Veräußerung von Gebäuden und Grundstücken</v>
      </c>
      <c r="G270" s="4" t="s">
        <v>668</v>
      </c>
      <c r="H270" s="4" t="s">
        <v>669</v>
      </c>
      <c r="I270" s="4" t="s">
        <v>670</v>
      </c>
      <c r="J270" s="4" t="s">
        <v>84</v>
      </c>
      <c r="K270" s="14" t="s">
        <v>9</v>
      </c>
      <c r="L270" s="5" t="s">
        <v>671</v>
      </c>
      <c r="M270" s="5" t="s">
        <v>109</v>
      </c>
      <c r="N270" s="5" t="s">
        <v>663</v>
      </c>
      <c r="O270" s="5" t="s">
        <v>664</v>
      </c>
      <c r="P270" s="7"/>
      <c r="Q270" s="17">
        <v>4350000</v>
      </c>
      <c r="R270" s="20"/>
      <c r="S270" s="7">
        <v>0</v>
      </c>
      <c r="T270" s="7">
        <v>0</v>
      </c>
      <c r="U270" s="8">
        <f>-S270-T270</f>
        <v>0</v>
      </c>
      <c r="V270" s="7"/>
      <c r="W270" s="17">
        <v>4350000</v>
      </c>
      <c r="X270" s="7">
        <v>0</v>
      </c>
      <c r="Y270" s="7">
        <v>0</v>
      </c>
      <c r="Z270" s="8"/>
      <c r="AA270" s="7"/>
      <c r="AB270" s="8">
        <v>1692260.43</v>
      </c>
      <c r="AC270" s="20"/>
      <c r="AD270" s="8"/>
    </row>
    <row r="271" spans="1:30" ht="15" customHeight="1">
      <c r="A271" s="14" t="s">
        <v>672</v>
      </c>
      <c r="B271" s="4" t="s">
        <v>652</v>
      </c>
      <c r="C271" s="4" t="s">
        <v>666</v>
      </c>
      <c r="D271" s="4" t="s">
        <v>65</v>
      </c>
      <c r="E271" s="4" t="s">
        <v>117</v>
      </c>
      <c r="F271" s="16" t="str">
        <f t="shared" si="60"/>
        <v xml:space="preserve">Kurt-Wabbel-Stadion, Ersatzneubau, Zuw. vom Land </v>
      </c>
      <c r="G271" s="4" t="s">
        <v>668</v>
      </c>
      <c r="H271" s="4" t="s">
        <v>1542</v>
      </c>
      <c r="I271" s="4" t="s">
        <v>9</v>
      </c>
      <c r="J271" s="4" t="s">
        <v>66</v>
      </c>
      <c r="K271" s="14" t="s">
        <v>9</v>
      </c>
      <c r="L271" s="5" t="s">
        <v>673</v>
      </c>
      <c r="M271" s="5" t="s">
        <v>68</v>
      </c>
      <c r="N271" s="5" t="s">
        <v>663</v>
      </c>
      <c r="O271" s="5" t="s">
        <v>664</v>
      </c>
      <c r="P271" s="7"/>
      <c r="Q271" s="17">
        <v>1500000</v>
      </c>
      <c r="R271" s="20"/>
      <c r="S271" s="7">
        <v>0</v>
      </c>
      <c r="T271" s="7">
        <v>0</v>
      </c>
      <c r="U271" s="8">
        <f>-S271-T271</f>
        <v>0</v>
      </c>
      <c r="V271" s="7"/>
      <c r="W271" s="17">
        <v>1500000</v>
      </c>
      <c r="X271" s="7">
        <v>0</v>
      </c>
      <c r="Y271" s="7">
        <v>0</v>
      </c>
      <c r="Z271" s="8"/>
      <c r="AA271" s="7"/>
      <c r="AB271" s="8">
        <v>0</v>
      </c>
      <c r="AC271" s="20"/>
      <c r="AD271" s="8"/>
    </row>
    <row r="272" spans="1:30">
      <c r="A272" s="14" t="s">
        <v>674</v>
      </c>
      <c r="B272" s="4" t="s">
        <v>652</v>
      </c>
      <c r="C272" s="4" t="s">
        <v>666</v>
      </c>
      <c r="D272" s="4" t="s">
        <v>567</v>
      </c>
      <c r="E272" s="4" t="s">
        <v>117</v>
      </c>
      <c r="F272" s="16" t="str">
        <f t="shared" si="60"/>
        <v xml:space="preserve">Kurt-Wabbel-Stadion, Ersatzneubau, Neubau </v>
      </c>
      <c r="G272" s="4" t="s">
        <v>668</v>
      </c>
      <c r="H272" s="4" t="s">
        <v>569</v>
      </c>
      <c r="I272" s="4" t="s">
        <v>9</v>
      </c>
      <c r="J272" s="4" t="s">
        <v>675</v>
      </c>
      <c r="K272" s="14" t="s">
        <v>676</v>
      </c>
      <c r="L272" s="5" t="s">
        <v>671</v>
      </c>
      <c r="M272" s="5" t="s">
        <v>109</v>
      </c>
      <c r="N272" s="5" t="s">
        <v>199</v>
      </c>
      <c r="O272" s="5" t="s">
        <v>200</v>
      </c>
      <c r="P272" s="6">
        <v>9590000</v>
      </c>
      <c r="Q272" s="17"/>
      <c r="R272" s="19">
        <v>2442000</v>
      </c>
      <c r="S272" s="7">
        <v>0</v>
      </c>
      <c r="T272" s="7">
        <v>1338000</v>
      </c>
      <c r="U272" s="8">
        <f>S272-T272</f>
        <v>-1338000</v>
      </c>
      <c r="V272" s="6">
        <v>10694000</v>
      </c>
      <c r="W272" s="17"/>
      <c r="X272" s="7">
        <v>0</v>
      </c>
      <c r="Y272" s="7">
        <v>0</v>
      </c>
      <c r="Z272" s="8">
        <f>X272+Y272+AA272</f>
        <v>4529000</v>
      </c>
      <c r="AA272" s="7">
        <v>4529000</v>
      </c>
      <c r="AB272" s="8"/>
      <c r="AC272" s="20">
        <f>IF(AA272-R272&gt;R272,R272,AA272)</f>
        <v>4529000</v>
      </c>
      <c r="AD272" s="8"/>
    </row>
    <row r="273" spans="1:30">
      <c r="A273" s="14" t="s">
        <v>677</v>
      </c>
      <c r="B273" s="4" t="s">
        <v>652</v>
      </c>
      <c r="C273" s="4" t="s">
        <v>666</v>
      </c>
      <c r="D273" s="4" t="s">
        <v>678</v>
      </c>
      <c r="E273" s="4" t="s">
        <v>117</v>
      </c>
      <c r="F273" s="16" t="str">
        <f t="shared" si="60"/>
        <v xml:space="preserve">Kurt-Wabbel-Stadion, Ersatzneubau, Planungsleistungen </v>
      </c>
      <c r="G273" s="4" t="s">
        <v>668</v>
      </c>
      <c r="H273" s="4" t="s">
        <v>198</v>
      </c>
      <c r="I273" s="4" t="s">
        <v>9</v>
      </c>
      <c r="J273" s="4" t="s">
        <v>675</v>
      </c>
      <c r="K273" s="14" t="s">
        <v>676</v>
      </c>
      <c r="L273" s="5" t="s">
        <v>9</v>
      </c>
      <c r="M273" s="5" t="s">
        <v>109</v>
      </c>
      <c r="N273" s="5" t="s">
        <v>663</v>
      </c>
      <c r="O273" s="5" t="s">
        <v>679</v>
      </c>
      <c r="P273" s="6">
        <v>0</v>
      </c>
      <c r="Q273" s="17"/>
      <c r="R273" s="19">
        <v>515600</v>
      </c>
      <c r="S273" s="7">
        <v>0</v>
      </c>
      <c r="T273" s="7">
        <v>0</v>
      </c>
      <c r="U273" s="8">
        <f>S273-T273</f>
        <v>0</v>
      </c>
      <c r="V273" s="6">
        <v>515600</v>
      </c>
      <c r="W273" s="17"/>
      <c r="X273" s="7">
        <v>515565.41</v>
      </c>
      <c r="Y273" s="7">
        <v>0</v>
      </c>
      <c r="Z273" s="8">
        <f>X273+Y273+AA273</f>
        <v>515695.41</v>
      </c>
      <c r="AA273" s="7">
        <v>130</v>
      </c>
      <c r="AB273" s="8"/>
      <c r="AC273" s="20">
        <f>IF(AA273-R273&gt;R273,R273,AA273)</f>
        <v>130</v>
      </c>
      <c r="AD273" s="8"/>
    </row>
    <row r="274" spans="1:30" ht="15" customHeight="1">
      <c r="A274" s="14" t="s">
        <v>680</v>
      </c>
      <c r="B274" s="4" t="s">
        <v>652</v>
      </c>
      <c r="C274" s="4" t="s">
        <v>681</v>
      </c>
      <c r="D274" s="4" t="s">
        <v>606</v>
      </c>
      <c r="E274" s="4" t="s">
        <v>4</v>
      </c>
      <c r="F274" s="16" t="str">
        <f t="shared" si="60"/>
        <v>Jahresansätze, Zuschüsse vom übrigen Bereich</v>
      </c>
      <c r="G274" s="4" t="s">
        <v>5</v>
      </c>
      <c r="H274" s="4" t="s">
        <v>608</v>
      </c>
      <c r="I274" s="4" t="s">
        <v>609</v>
      </c>
      <c r="J274" s="4" t="s">
        <v>66</v>
      </c>
      <c r="K274" s="14" t="s">
        <v>9</v>
      </c>
      <c r="L274" s="5" t="s">
        <v>610</v>
      </c>
      <c r="M274" s="5" t="s">
        <v>68</v>
      </c>
      <c r="N274" s="5" t="s">
        <v>663</v>
      </c>
      <c r="O274" s="5" t="s">
        <v>664</v>
      </c>
      <c r="P274" s="7"/>
      <c r="Q274" s="17">
        <v>9000</v>
      </c>
      <c r="R274" s="20"/>
      <c r="S274" s="7">
        <v>0</v>
      </c>
      <c r="T274" s="7">
        <v>0</v>
      </c>
      <c r="U274" s="8">
        <f>-S274-T274</f>
        <v>0</v>
      </c>
      <c r="V274" s="7"/>
      <c r="W274" s="17">
        <v>9000</v>
      </c>
      <c r="X274" s="7">
        <v>0</v>
      </c>
      <c r="Y274" s="7">
        <v>0</v>
      </c>
      <c r="Z274" s="8"/>
      <c r="AA274" s="7"/>
      <c r="AB274" s="8">
        <v>0</v>
      </c>
      <c r="AC274" s="20"/>
      <c r="AD274" s="8"/>
    </row>
    <row r="275" spans="1:30">
      <c r="A275" s="14" t="s">
        <v>682</v>
      </c>
      <c r="B275" s="4" t="s">
        <v>652</v>
      </c>
      <c r="C275" s="4" t="s">
        <v>681</v>
      </c>
      <c r="D275" s="4" t="s">
        <v>25</v>
      </c>
      <c r="E275" s="4" t="s">
        <v>4</v>
      </c>
      <c r="F275" s="16" t="str">
        <f t="shared" si="60"/>
        <v xml:space="preserve">Jahresansätze, Geräte, Maschinen </v>
      </c>
      <c r="G275" s="4" t="s">
        <v>5</v>
      </c>
      <c r="H275" s="4" t="s">
        <v>26</v>
      </c>
      <c r="I275" s="4" t="s">
        <v>9</v>
      </c>
      <c r="J275" s="4" t="s">
        <v>662</v>
      </c>
      <c r="K275" s="14" t="s">
        <v>683</v>
      </c>
      <c r="L275" s="5" t="s">
        <v>17</v>
      </c>
      <c r="M275" s="5" t="s">
        <v>11</v>
      </c>
      <c r="N275" s="5" t="s">
        <v>663</v>
      </c>
      <c r="O275" s="5" t="s">
        <v>664</v>
      </c>
      <c r="P275" s="6">
        <v>9000</v>
      </c>
      <c r="Q275" s="17"/>
      <c r="R275" s="19">
        <v>0</v>
      </c>
      <c r="S275" s="7">
        <v>0</v>
      </c>
      <c r="T275" s="7">
        <v>9000</v>
      </c>
      <c r="U275" s="8">
        <f>S275-T275</f>
        <v>-9000</v>
      </c>
      <c r="V275" s="6">
        <v>0</v>
      </c>
      <c r="W275" s="17"/>
      <c r="X275" s="7">
        <v>0</v>
      </c>
      <c r="Y275" s="7">
        <v>0</v>
      </c>
      <c r="Z275" s="8">
        <f>X275+Y275+AA275</f>
        <v>0</v>
      </c>
      <c r="AA275" s="7">
        <v>0</v>
      </c>
      <c r="AB275" s="8"/>
      <c r="AC275" s="20">
        <f>IF(AA275-R275&gt;R275,R275,AA275)</f>
        <v>0</v>
      </c>
      <c r="AD275" s="8"/>
    </row>
    <row r="276" spans="1:30">
      <c r="A276" s="14" t="s">
        <v>684</v>
      </c>
      <c r="B276" s="4" t="s">
        <v>652</v>
      </c>
      <c r="C276" s="4" t="s">
        <v>681</v>
      </c>
      <c r="D276" s="4" t="s">
        <v>183</v>
      </c>
      <c r="E276" s="4" t="s">
        <v>4</v>
      </c>
      <c r="F276" s="16" t="str">
        <f t="shared" si="60"/>
        <v xml:space="preserve">Jahresansätze, Sport- und Spielgeräte </v>
      </c>
      <c r="G276" s="4" t="s">
        <v>5</v>
      </c>
      <c r="H276" s="4" t="s">
        <v>184</v>
      </c>
      <c r="I276" s="4" t="s">
        <v>9</v>
      </c>
      <c r="J276" s="4" t="s">
        <v>662</v>
      </c>
      <c r="K276" s="14" t="s">
        <v>683</v>
      </c>
      <c r="L276" s="5" t="s">
        <v>17</v>
      </c>
      <c r="M276" s="5" t="s">
        <v>11</v>
      </c>
      <c r="N276" s="5" t="s">
        <v>663</v>
      </c>
      <c r="O276" s="5" t="s">
        <v>664</v>
      </c>
      <c r="P276" s="6">
        <v>9000</v>
      </c>
      <c r="Q276" s="17"/>
      <c r="R276" s="19">
        <v>0</v>
      </c>
      <c r="S276" s="7">
        <v>0</v>
      </c>
      <c r="T276" s="7">
        <v>9000</v>
      </c>
      <c r="U276" s="8">
        <f>S276-T276</f>
        <v>-9000</v>
      </c>
      <c r="V276" s="6">
        <v>0</v>
      </c>
      <c r="W276" s="17"/>
      <c r="X276" s="7">
        <v>0</v>
      </c>
      <c r="Y276" s="7">
        <v>0</v>
      </c>
      <c r="Z276" s="8">
        <f>X276+Y276+AA276</f>
        <v>0</v>
      </c>
      <c r="AA276" s="7">
        <v>0</v>
      </c>
      <c r="AB276" s="8"/>
      <c r="AC276" s="20">
        <f>IF(AA276-R276&gt;R276,R276,AA276)</f>
        <v>0</v>
      </c>
      <c r="AD276" s="8"/>
    </row>
    <row r="277" spans="1:30">
      <c r="A277" s="14" t="s">
        <v>685</v>
      </c>
      <c r="B277" s="4" t="s">
        <v>652</v>
      </c>
      <c r="C277" s="4" t="s">
        <v>681</v>
      </c>
      <c r="D277" s="4" t="s">
        <v>520</v>
      </c>
      <c r="E277" s="4" t="s">
        <v>117</v>
      </c>
      <c r="F277" s="16" t="str">
        <f t="shared" si="60"/>
        <v xml:space="preserve">Grundsanierung Leichtathletikaußenanlagen, 2. BA, Umbau und Verbesserung </v>
      </c>
      <c r="G277" s="4" t="s">
        <v>686</v>
      </c>
      <c r="H277" s="4" t="s">
        <v>154</v>
      </c>
      <c r="I277" s="4" t="s">
        <v>9</v>
      </c>
      <c r="J277" s="4" t="s">
        <v>662</v>
      </c>
      <c r="K277" s="14" t="s">
        <v>9</v>
      </c>
      <c r="L277" s="5" t="s">
        <v>671</v>
      </c>
      <c r="M277" s="5" t="s">
        <v>109</v>
      </c>
      <c r="N277" s="5" t="s">
        <v>663</v>
      </c>
      <c r="O277" s="5" t="s">
        <v>664</v>
      </c>
      <c r="P277" s="6">
        <v>0</v>
      </c>
      <c r="Q277" s="17"/>
      <c r="R277" s="19">
        <v>0</v>
      </c>
      <c r="S277" s="7">
        <v>45000</v>
      </c>
      <c r="T277" s="7">
        <v>0</v>
      </c>
      <c r="U277" s="8">
        <f>S277-T277</f>
        <v>45000</v>
      </c>
      <c r="V277" s="6">
        <v>45000</v>
      </c>
      <c r="W277" s="17"/>
      <c r="X277" s="7">
        <v>0</v>
      </c>
      <c r="Y277" s="7">
        <v>0</v>
      </c>
      <c r="Z277" s="8">
        <f>X277+Y277+AA277</f>
        <v>0</v>
      </c>
      <c r="AA277" s="7">
        <v>0</v>
      </c>
      <c r="AB277" s="8"/>
      <c r="AC277" s="20">
        <f>IF(AA277-R277&gt;R277,R277,AA277)</f>
        <v>0</v>
      </c>
      <c r="AD277" s="8"/>
    </row>
    <row r="278" spans="1:30" ht="15" customHeight="1">
      <c r="A278" s="14" t="s">
        <v>687</v>
      </c>
      <c r="B278" s="4" t="s">
        <v>652</v>
      </c>
      <c r="C278" s="4" t="s">
        <v>681</v>
      </c>
      <c r="D278" s="4" t="s">
        <v>688</v>
      </c>
      <c r="E278" s="4" t="s">
        <v>689</v>
      </c>
      <c r="F278" s="16" t="str">
        <f t="shared" si="60"/>
        <v xml:space="preserve">Sanierung Kraft- und Fechthalle, Zuweisungen vom Bund </v>
      </c>
      <c r="G278" s="4" t="s">
        <v>690</v>
      </c>
      <c r="H278" s="4" t="s">
        <v>691</v>
      </c>
      <c r="I278" s="4" t="s">
        <v>9</v>
      </c>
      <c r="J278" s="4" t="s">
        <v>66</v>
      </c>
      <c r="K278" s="14" t="s">
        <v>9</v>
      </c>
      <c r="L278" s="5" t="s">
        <v>9</v>
      </c>
      <c r="M278" s="5" t="s">
        <v>68</v>
      </c>
      <c r="N278" s="5" t="s">
        <v>663</v>
      </c>
      <c r="O278" s="5" t="s">
        <v>664</v>
      </c>
      <c r="P278" s="7"/>
      <c r="Q278" s="17">
        <v>540000</v>
      </c>
      <c r="R278" s="20"/>
      <c r="S278" s="7">
        <v>0</v>
      </c>
      <c r="T278" s="7">
        <v>0</v>
      </c>
      <c r="U278" s="8">
        <f>-S278-T278</f>
        <v>0</v>
      </c>
      <c r="V278" s="7"/>
      <c r="W278" s="17">
        <v>540000</v>
      </c>
      <c r="X278" s="7">
        <v>0</v>
      </c>
      <c r="Y278" s="7">
        <v>0</v>
      </c>
      <c r="Z278" s="8"/>
      <c r="AA278" s="7"/>
      <c r="AB278" s="8">
        <v>0</v>
      </c>
      <c r="AC278" s="20"/>
      <c r="AD278" s="8"/>
    </row>
    <row r="279" spans="1:30" ht="15" customHeight="1">
      <c r="A279" s="14" t="s">
        <v>692</v>
      </c>
      <c r="B279" s="4" t="s">
        <v>652</v>
      </c>
      <c r="C279" s="4" t="s">
        <v>681</v>
      </c>
      <c r="D279" s="4" t="s">
        <v>65</v>
      </c>
      <c r="E279" s="4" t="s">
        <v>689</v>
      </c>
      <c r="F279" s="16" t="str">
        <f t="shared" si="60"/>
        <v xml:space="preserve">Sanierung Kraft- und Fechthalle, Zuw. vom Land </v>
      </c>
      <c r="G279" s="4" t="s">
        <v>690</v>
      </c>
      <c r="H279" s="4" t="s">
        <v>1542</v>
      </c>
      <c r="I279" s="4" t="s">
        <v>9</v>
      </c>
      <c r="J279" s="4" t="s">
        <v>66</v>
      </c>
      <c r="K279" s="14" t="s">
        <v>9</v>
      </c>
      <c r="L279" s="5" t="s">
        <v>9</v>
      </c>
      <c r="M279" s="5" t="s">
        <v>68</v>
      </c>
      <c r="N279" s="5" t="s">
        <v>663</v>
      </c>
      <c r="O279" s="5" t="s">
        <v>664</v>
      </c>
      <c r="P279" s="7"/>
      <c r="Q279" s="17">
        <v>900000</v>
      </c>
      <c r="R279" s="20"/>
      <c r="S279" s="7">
        <v>0</v>
      </c>
      <c r="T279" s="7">
        <v>0</v>
      </c>
      <c r="U279" s="8">
        <f>-S279-T279</f>
        <v>0</v>
      </c>
      <c r="V279" s="7"/>
      <c r="W279" s="17">
        <v>900000</v>
      </c>
      <c r="X279" s="7">
        <v>0</v>
      </c>
      <c r="Y279" s="7">
        <v>0</v>
      </c>
      <c r="Z279" s="8"/>
      <c r="AA279" s="7"/>
      <c r="AB279" s="8">
        <v>0</v>
      </c>
      <c r="AC279" s="20"/>
      <c r="AD279" s="8"/>
    </row>
    <row r="280" spans="1:30">
      <c r="A280" s="14" t="s">
        <v>693</v>
      </c>
      <c r="B280" s="4" t="s">
        <v>652</v>
      </c>
      <c r="C280" s="4" t="s">
        <v>681</v>
      </c>
      <c r="D280" s="4" t="s">
        <v>520</v>
      </c>
      <c r="E280" s="4" t="s">
        <v>689</v>
      </c>
      <c r="F280" s="16" t="str">
        <f t="shared" si="60"/>
        <v xml:space="preserve">Sanierung Kraft- und Fechthalle, Umbau und Verbesserung </v>
      </c>
      <c r="G280" s="4" t="s">
        <v>690</v>
      </c>
      <c r="H280" s="4" t="s">
        <v>154</v>
      </c>
      <c r="I280" s="4" t="s">
        <v>9</v>
      </c>
      <c r="J280" s="4" t="s">
        <v>662</v>
      </c>
      <c r="K280" s="14" t="s">
        <v>694</v>
      </c>
      <c r="L280" s="5" t="s">
        <v>9</v>
      </c>
      <c r="M280" s="5" t="s">
        <v>109</v>
      </c>
      <c r="N280" s="5" t="s">
        <v>663</v>
      </c>
      <c r="O280" s="5" t="s">
        <v>664</v>
      </c>
      <c r="P280" s="6">
        <v>1538500</v>
      </c>
      <c r="Q280" s="17"/>
      <c r="R280" s="19">
        <v>0</v>
      </c>
      <c r="S280" s="7">
        <v>0</v>
      </c>
      <c r="T280" s="7">
        <v>1538500</v>
      </c>
      <c r="U280" s="8">
        <f>S280-T280</f>
        <v>-1538500</v>
      </c>
      <c r="V280" s="6">
        <v>0</v>
      </c>
      <c r="W280" s="17"/>
      <c r="X280" s="7">
        <v>0</v>
      </c>
      <c r="Y280" s="7">
        <v>0</v>
      </c>
      <c r="Z280" s="8">
        <f>X280+Y280+AA280</f>
        <v>0</v>
      </c>
      <c r="AA280" s="7">
        <v>0</v>
      </c>
      <c r="AB280" s="8"/>
      <c r="AC280" s="20">
        <f>IF(AA280-R280&gt;R280,R280,AA280)</f>
        <v>0</v>
      </c>
      <c r="AD280" s="8"/>
    </row>
    <row r="281" spans="1:30">
      <c r="A281" s="14" t="s">
        <v>695</v>
      </c>
      <c r="B281" s="4" t="s">
        <v>652</v>
      </c>
      <c r="C281" s="4" t="s">
        <v>681</v>
      </c>
      <c r="D281" s="4" t="s">
        <v>678</v>
      </c>
      <c r="E281" s="4" t="s">
        <v>689</v>
      </c>
      <c r="F281" s="16" t="str">
        <f t="shared" si="60"/>
        <v xml:space="preserve">Sanierung Kraft- und Fechthalle, Planungsleistungen </v>
      </c>
      <c r="G281" s="4" t="s">
        <v>690</v>
      </c>
      <c r="H281" s="4" t="s">
        <v>198</v>
      </c>
      <c r="I281" s="4" t="s">
        <v>9</v>
      </c>
      <c r="J281" s="4" t="s">
        <v>662</v>
      </c>
      <c r="K281" s="14" t="s">
        <v>694</v>
      </c>
      <c r="L281" s="5" t="s">
        <v>9</v>
      </c>
      <c r="M281" s="5" t="s">
        <v>109</v>
      </c>
      <c r="N281" s="5" t="s">
        <v>663</v>
      </c>
      <c r="O281" s="5" t="s">
        <v>664</v>
      </c>
      <c r="P281" s="6">
        <v>261500</v>
      </c>
      <c r="Q281" s="17"/>
      <c r="R281" s="19">
        <v>0</v>
      </c>
      <c r="S281" s="7">
        <v>0</v>
      </c>
      <c r="T281" s="7">
        <v>186500</v>
      </c>
      <c r="U281" s="8">
        <f>S281-T281</f>
        <v>-186500</v>
      </c>
      <c r="V281" s="6">
        <v>75000</v>
      </c>
      <c r="W281" s="17"/>
      <c r="X281" s="7">
        <v>59504.49</v>
      </c>
      <c r="Y281" s="7">
        <v>5325.67</v>
      </c>
      <c r="Z281" s="8">
        <f>X281+Y281+AA281</f>
        <v>75000</v>
      </c>
      <c r="AA281" s="7">
        <v>10169.84</v>
      </c>
      <c r="AB281" s="8"/>
      <c r="AC281" s="20">
        <f>IF(AA281-R281&gt;R281,R281,AA281)</f>
        <v>0</v>
      </c>
      <c r="AD281" s="8"/>
    </row>
    <row r="282" spans="1:30" ht="15" customHeight="1">
      <c r="A282" s="14" t="s">
        <v>696</v>
      </c>
      <c r="B282" s="4" t="s">
        <v>652</v>
      </c>
      <c r="C282" s="4" t="s">
        <v>681</v>
      </c>
      <c r="D282" s="4" t="s">
        <v>65</v>
      </c>
      <c r="E282" s="4" t="s">
        <v>205</v>
      </c>
      <c r="F282" s="16" t="str">
        <f t="shared" si="60"/>
        <v>Sportanlage R.-Koch-Straße - Schulstandort, Zuweisungen vom Land - Einnahmen KP II</v>
      </c>
      <c r="G282" s="4" t="s">
        <v>697</v>
      </c>
      <c r="H282" s="4" t="s">
        <v>207</v>
      </c>
      <c r="I282" s="4" t="s">
        <v>208</v>
      </c>
      <c r="J282" s="4" t="s">
        <v>66</v>
      </c>
      <c r="K282" s="14" t="s">
        <v>9</v>
      </c>
      <c r="L282" s="5" t="s">
        <v>673</v>
      </c>
      <c r="M282" s="5" t="s">
        <v>131</v>
      </c>
      <c r="N282" s="5" t="s">
        <v>663</v>
      </c>
      <c r="O282" s="5" t="s">
        <v>664</v>
      </c>
      <c r="P282" s="7"/>
      <c r="Q282" s="17">
        <v>11200</v>
      </c>
      <c r="R282" s="20"/>
      <c r="S282" s="7">
        <v>0</v>
      </c>
      <c r="T282" s="7">
        <v>0</v>
      </c>
      <c r="U282" s="8">
        <f>-S282-T282</f>
        <v>0</v>
      </c>
      <c r="V282" s="7"/>
      <c r="W282" s="17">
        <v>11200</v>
      </c>
      <c r="X282" s="7">
        <v>0</v>
      </c>
      <c r="Y282" s="7">
        <v>0</v>
      </c>
      <c r="Z282" s="8"/>
      <c r="AA282" s="7"/>
      <c r="AB282" s="8">
        <v>0</v>
      </c>
      <c r="AC282" s="20"/>
      <c r="AD282" s="8"/>
    </row>
    <row r="283" spans="1:30">
      <c r="A283" s="14" t="s">
        <v>698</v>
      </c>
      <c r="B283" s="4" t="s">
        <v>652</v>
      </c>
      <c r="C283" s="4" t="s">
        <v>681</v>
      </c>
      <c r="D283" s="4" t="s">
        <v>520</v>
      </c>
      <c r="E283" s="4" t="s">
        <v>205</v>
      </c>
      <c r="F283" s="16" t="str">
        <f t="shared" si="60"/>
        <v xml:space="preserve">Sportanlage R.-Koch-Straße - Schulstandort, Umbau und Verbesserung </v>
      </c>
      <c r="G283" s="4" t="s">
        <v>697</v>
      </c>
      <c r="H283" s="4" t="s">
        <v>154</v>
      </c>
      <c r="I283" s="4" t="s">
        <v>9</v>
      </c>
      <c r="J283" s="4" t="s">
        <v>662</v>
      </c>
      <c r="K283" s="14" t="s">
        <v>699</v>
      </c>
      <c r="L283" s="5" t="s">
        <v>9</v>
      </c>
      <c r="M283" s="5" t="s">
        <v>9</v>
      </c>
      <c r="N283" s="5" t="s">
        <v>663</v>
      </c>
      <c r="O283" s="5" t="s">
        <v>664</v>
      </c>
      <c r="P283" s="6">
        <v>12800</v>
      </c>
      <c r="Q283" s="17"/>
      <c r="R283" s="19">
        <v>143200</v>
      </c>
      <c r="S283" s="7">
        <v>0</v>
      </c>
      <c r="T283" s="7">
        <v>0</v>
      </c>
      <c r="U283" s="8">
        <f>S283-T283</f>
        <v>0</v>
      </c>
      <c r="V283" s="6">
        <v>156000</v>
      </c>
      <c r="W283" s="17"/>
      <c r="X283" s="7">
        <v>29658.79</v>
      </c>
      <c r="Y283" s="7">
        <v>0</v>
      </c>
      <c r="Z283" s="8">
        <f>X283+Y283+AA283</f>
        <v>143251.11000000002</v>
      </c>
      <c r="AA283" s="7">
        <v>113592.32000000001</v>
      </c>
      <c r="AB283" s="8"/>
      <c r="AC283" s="20">
        <f>IF(AA283-R283&gt;R283,R283,AA283)</f>
        <v>113592.32000000001</v>
      </c>
      <c r="AD283" s="8"/>
    </row>
    <row r="284" spans="1:30">
      <c r="A284" s="14" t="s">
        <v>700</v>
      </c>
      <c r="B284" s="4" t="s">
        <v>652</v>
      </c>
      <c r="C284" s="4" t="s">
        <v>681</v>
      </c>
      <c r="D284" s="4" t="s">
        <v>678</v>
      </c>
      <c r="E284" s="4" t="s">
        <v>205</v>
      </c>
      <c r="F284" s="16" t="str">
        <f t="shared" si="60"/>
        <v xml:space="preserve">Sportanlage R.-Koch-Straße - Schulstandort, Planungsleistungen </v>
      </c>
      <c r="G284" s="4" t="s">
        <v>697</v>
      </c>
      <c r="H284" s="4" t="s">
        <v>198</v>
      </c>
      <c r="I284" s="4" t="s">
        <v>9</v>
      </c>
      <c r="J284" s="4" t="s">
        <v>662</v>
      </c>
      <c r="K284" s="14" t="s">
        <v>699</v>
      </c>
      <c r="L284" s="5" t="s">
        <v>552</v>
      </c>
      <c r="M284" s="5" t="s">
        <v>109</v>
      </c>
      <c r="N284" s="5" t="s">
        <v>663</v>
      </c>
      <c r="O284" s="5" t="s">
        <v>664</v>
      </c>
      <c r="P284" s="6">
        <v>0</v>
      </c>
      <c r="Q284" s="17"/>
      <c r="R284" s="19">
        <v>18600</v>
      </c>
      <c r="S284" s="7">
        <v>0</v>
      </c>
      <c r="T284" s="7">
        <v>0</v>
      </c>
      <c r="U284" s="8">
        <f>S284-T284</f>
        <v>0</v>
      </c>
      <c r="V284" s="6">
        <v>18600</v>
      </c>
      <c r="W284" s="17"/>
      <c r="X284" s="7">
        <v>0</v>
      </c>
      <c r="Y284" s="7">
        <v>0</v>
      </c>
      <c r="Z284" s="8">
        <f>X284+Y284+AA284</f>
        <v>4201.04</v>
      </c>
      <c r="AA284" s="7">
        <v>4201.04</v>
      </c>
      <c r="AB284" s="8"/>
      <c r="AC284" s="20">
        <f>IF(AA284-R284&gt;R284,R284,AA284)</f>
        <v>4201.04</v>
      </c>
      <c r="AD284" s="8"/>
    </row>
    <row r="285" spans="1:30">
      <c r="A285" s="14" t="s">
        <v>701</v>
      </c>
      <c r="B285" s="4" t="s">
        <v>652</v>
      </c>
      <c r="C285" s="4" t="s">
        <v>681</v>
      </c>
      <c r="D285" s="4" t="s">
        <v>702</v>
      </c>
      <c r="E285" s="4" t="s">
        <v>632</v>
      </c>
      <c r="F285" s="16" t="str">
        <f t="shared" si="60"/>
        <v xml:space="preserve">Ersatzpflanzung nach Sanierung, Außenanlagen </v>
      </c>
      <c r="G285" s="4" t="s">
        <v>703</v>
      </c>
      <c r="H285" s="4" t="s">
        <v>704</v>
      </c>
      <c r="I285" s="4" t="s">
        <v>9</v>
      </c>
      <c r="J285" s="4" t="s">
        <v>662</v>
      </c>
      <c r="K285" s="14" t="s">
        <v>9</v>
      </c>
      <c r="L285" s="5" t="s">
        <v>9</v>
      </c>
      <c r="M285" s="5" t="s">
        <v>44</v>
      </c>
      <c r="N285" s="5" t="s">
        <v>663</v>
      </c>
      <c r="O285" s="5" t="s">
        <v>141</v>
      </c>
      <c r="P285" s="6">
        <v>45000</v>
      </c>
      <c r="Q285" s="17"/>
      <c r="R285" s="19">
        <v>0</v>
      </c>
      <c r="S285" s="7">
        <v>-45000</v>
      </c>
      <c r="T285" s="7">
        <v>0</v>
      </c>
      <c r="U285" s="8">
        <f>S285-T285</f>
        <v>-45000</v>
      </c>
      <c r="V285" s="6">
        <v>0</v>
      </c>
      <c r="W285" s="17"/>
      <c r="X285" s="7">
        <v>0</v>
      </c>
      <c r="Y285" s="7">
        <v>0</v>
      </c>
      <c r="Z285" s="8">
        <f>X285+Y285+AA285</f>
        <v>0</v>
      </c>
      <c r="AA285" s="7">
        <v>0</v>
      </c>
      <c r="AB285" s="8"/>
      <c r="AC285" s="20">
        <f>IF(AA285-R285&gt;R285,R285,AA285)</f>
        <v>0</v>
      </c>
      <c r="AD285" s="8"/>
    </row>
    <row r="286" spans="1:30" ht="15" customHeight="1">
      <c r="A286" s="14" t="s">
        <v>705</v>
      </c>
      <c r="B286" s="4" t="s">
        <v>652</v>
      </c>
      <c r="C286" s="4" t="s">
        <v>706</v>
      </c>
      <c r="D286" s="4" t="s">
        <v>606</v>
      </c>
      <c r="E286" s="4" t="s">
        <v>4</v>
      </c>
      <c r="F286" s="16" t="str">
        <f t="shared" si="60"/>
        <v>Jahresansätze, Zuschüsse vom übrigen Bereich</v>
      </c>
      <c r="G286" s="4" t="s">
        <v>5</v>
      </c>
      <c r="H286" s="4" t="s">
        <v>608</v>
      </c>
      <c r="I286" s="4" t="s">
        <v>609</v>
      </c>
      <c r="J286" s="4" t="s">
        <v>66</v>
      </c>
      <c r="K286" s="14" t="s">
        <v>9</v>
      </c>
      <c r="L286" s="5" t="s">
        <v>610</v>
      </c>
      <c r="M286" s="5" t="s">
        <v>68</v>
      </c>
      <c r="N286" s="5" t="s">
        <v>663</v>
      </c>
      <c r="O286" s="5" t="s">
        <v>664</v>
      </c>
      <c r="P286" s="7"/>
      <c r="Q286" s="17">
        <v>3300</v>
      </c>
      <c r="R286" s="20"/>
      <c r="S286" s="7">
        <v>0</v>
      </c>
      <c r="T286" s="7">
        <v>0</v>
      </c>
      <c r="U286" s="8">
        <f>-S286-T286</f>
        <v>0</v>
      </c>
      <c r="V286" s="7"/>
      <c r="W286" s="17">
        <v>3300</v>
      </c>
      <c r="X286" s="7">
        <v>0</v>
      </c>
      <c r="Y286" s="7">
        <v>0</v>
      </c>
      <c r="Z286" s="8"/>
      <c r="AA286" s="7"/>
      <c r="AB286" s="8">
        <v>0</v>
      </c>
      <c r="AC286" s="20"/>
      <c r="AD286" s="8"/>
    </row>
    <row r="287" spans="1:30">
      <c r="A287" s="14" t="s">
        <v>707</v>
      </c>
      <c r="B287" s="4" t="s">
        <v>652</v>
      </c>
      <c r="C287" s="4" t="s">
        <v>706</v>
      </c>
      <c r="D287" s="4" t="s">
        <v>25</v>
      </c>
      <c r="E287" s="4" t="s">
        <v>4</v>
      </c>
      <c r="F287" s="16" t="str">
        <f t="shared" si="60"/>
        <v xml:space="preserve">Jahresansätze, Geräte, Maschinen </v>
      </c>
      <c r="G287" s="4" t="s">
        <v>5</v>
      </c>
      <c r="H287" s="4" t="s">
        <v>26</v>
      </c>
      <c r="I287" s="4" t="s">
        <v>9</v>
      </c>
      <c r="J287" s="4" t="s">
        <v>662</v>
      </c>
      <c r="K287" s="14" t="s">
        <v>708</v>
      </c>
      <c r="L287" s="5" t="s">
        <v>17</v>
      </c>
      <c r="M287" s="5" t="s">
        <v>11</v>
      </c>
      <c r="N287" s="5" t="s">
        <v>663</v>
      </c>
      <c r="O287" s="5" t="s">
        <v>664</v>
      </c>
      <c r="P287" s="6">
        <v>1000</v>
      </c>
      <c r="Q287" s="17"/>
      <c r="R287" s="19">
        <v>0</v>
      </c>
      <c r="S287" s="7">
        <v>0</v>
      </c>
      <c r="T287" s="7">
        <v>1000</v>
      </c>
      <c r="U287" s="8">
        <f>S287-T287</f>
        <v>-1000</v>
      </c>
      <c r="V287" s="6">
        <v>0</v>
      </c>
      <c r="W287" s="17"/>
      <c r="X287" s="7">
        <v>0</v>
      </c>
      <c r="Y287" s="7">
        <v>0</v>
      </c>
      <c r="Z287" s="8">
        <f>X287+Y287+AA287</f>
        <v>0</v>
      </c>
      <c r="AA287" s="7">
        <v>0</v>
      </c>
      <c r="AB287" s="8"/>
      <c r="AC287" s="20">
        <f>IF(AA287-R287&gt;R287,R287,AA287)</f>
        <v>0</v>
      </c>
      <c r="AD287" s="8"/>
    </row>
    <row r="288" spans="1:30">
      <c r="A288" s="14" t="s">
        <v>709</v>
      </c>
      <c r="B288" s="4" t="s">
        <v>652</v>
      </c>
      <c r="C288" s="4" t="s">
        <v>706</v>
      </c>
      <c r="D288" s="4" t="s">
        <v>183</v>
      </c>
      <c r="E288" s="4" t="s">
        <v>4</v>
      </c>
      <c r="F288" s="16" t="str">
        <f t="shared" si="60"/>
        <v xml:space="preserve">Jahresansätze, Sport- und Spielgeräte </v>
      </c>
      <c r="G288" s="4" t="s">
        <v>5</v>
      </c>
      <c r="H288" s="4" t="s">
        <v>184</v>
      </c>
      <c r="I288" s="4" t="s">
        <v>9</v>
      </c>
      <c r="J288" s="4" t="s">
        <v>662</v>
      </c>
      <c r="K288" s="14" t="s">
        <v>708</v>
      </c>
      <c r="L288" s="5" t="s">
        <v>17</v>
      </c>
      <c r="M288" s="5" t="s">
        <v>11</v>
      </c>
      <c r="N288" s="5" t="s">
        <v>663</v>
      </c>
      <c r="O288" s="5" t="s">
        <v>664</v>
      </c>
      <c r="P288" s="6">
        <v>12300</v>
      </c>
      <c r="Q288" s="17"/>
      <c r="R288" s="19">
        <v>0</v>
      </c>
      <c r="S288" s="7">
        <v>0</v>
      </c>
      <c r="T288" s="7">
        <v>12300</v>
      </c>
      <c r="U288" s="8">
        <f>S288-T288</f>
        <v>-12300</v>
      </c>
      <c r="V288" s="6">
        <v>0</v>
      </c>
      <c r="W288" s="17"/>
      <c r="X288" s="7">
        <v>0</v>
      </c>
      <c r="Y288" s="7">
        <v>0</v>
      </c>
      <c r="Z288" s="8">
        <f>X288+Y288+AA288</f>
        <v>0</v>
      </c>
      <c r="AA288" s="7">
        <v>0</v>
      </c>
      <c r="AB288" s="8"/>
      <c r="AC288" s="20">
        <f>IF(AA288-R288&gt;R288,R288,AA288)</f>
        <v>0</v>
      </c>
      <c r="AD288" s="8"/>
    </row>
    <row r="289" spans="1:30">
      <c r="A289" s="14" t="s">
        <v>710</v>
      </c>
      <c r="B289" s="4" t="s">
        <v>652</v>
      </c>
      <c r="C289" s="4" t="s">
        <v>711</v>
      </c>
      <c r="D289" s="4" t="s">
        <v>25</v>
      </c>
      <c r="E289" s="4" t="s">
        <v>4</v>
      </c>
      <c r="F289" s="16" t="str">
        <f t="shared" si="60"/>
        <v xml:space="preserve">Jahresansätze, Geräte, Maschinen </v>
      </c>
      <c r="G289" s="4" t="s">
        <v>5</v>
      </c>
      <c r="H289" s="4" t="s">
        <v>26</v>
      </c>
      <c r="I289" s="4" t="s">
        <v>9</v>
      </c>
      <c r="J289" s="4" t="s">
        <v>662</v>
      </c>
      <c r="K289" s="14" t="s">
        <v>9</v>
      </c>
      <c r="L289" s="5" t="s">
        <v>17</v>
      </c>
      <c r="M289" s="5" t="s">
        <v>11</v>
      </c>
      <c r="N289" s="5" t="s">
        <v>663</v>
      </c>
      <c r="O289" s="5" t="s">
        <v>664</v>
      </c>
      <c r="P289" s="6">
        <v>5500</v>
      </c>
      <c r="Q289" s="17"/>
      <c r="R289" s="19">
        <v>0</v>
      </c>
      <c r="S289" s="7">
        <v>0</v>
      </c>
      <c r="T289" s="7">
        <v>5500</v>
      </c>
      <c r="U289" s="8">
        <f>S289-T289</f>
        <v>-5500</v>
      </c>
      <c r="V289" s="6">
        <v>0</v>
      </c>
      <c r="W289" s="17"/>
      <c r="X289" s="7">
        <v>0</v>
      </c>
      <c r="Y289" s="7">
        <v>0</v>
      </c>
      <c r="Z289" s="8">
        <f>X289+Y289+AA289</f>
        <v>0</v>
      </c>
      <c r="AA289" s="7">
        <v>0</v>
      </c>
      <c r="AB289" s="8"/>
      <c r="AC289" s="20">
        <f>IF(AA289-R289&gt;R289,R289,AA289)</f>
        <v>0</v>
      </c>
      <c r="AD289" s="8"/>
    </row>
    <row r="290" spans="1:30" ht="15" customHeight="1">
      <c r="A290" s="14" t="s">
        <v>712</v>
      </c>
      <c r="B290" s="4" t="s">
        <v>652</v>
      </c>
      <c r="C290" s="4" t="s">
        <v>711</v>
      </c>
      <c r="D290" s="4" t="s">
        <v>688</v>
      </c>
      <c r="E290" s="4" t="s">
        <v>127</v>
      </c>
      <c r="F290" s="16" t="str">
        <f t="shared" si="60"/>
        <v xml:space="preserve">Trockensprunghalle, Zuweisungen vom Bund </v>
      </c>
      <c r="G290" s="4" t="s">
        <v>713</v>
      </c>
      <c r="H290" s="4" t="s">
        <v>691</v>
      </c>
      <c r="I290" s="4" t="s">
        <v>9</v>
      </c>
      <c r="J290" s="4" t="s">
        <v>66</v>
      </c>
      <c r="K290" s="14" t="s">
        <v>9</v>
      </c>
      <c r="L290" s="5" t="s">
        <v>714</v>
      </c>
      <c r="M290" s="5" t="s">
        <v>68</v>
      </c>
      <c r="N290" s="5" t="s">
        <v>663</v>
      </c>
      <c r="O290" s="5" t="s">
        <v>664</v>
      </c>
      <c r="P290" s="7"/>
      <c r="Q290" s="17">
        <v>0</v>
      </c>
      <c r="R290" s="20"/>
      <c r="S290" s="7">
        <v>0</v>
      </c>
      <c r="T290" s="7">
        <v>0</v>
      </c>
      <c r="U290" s="8">
        <f>-S290-T290</f>
        <v>0</v>
      </c>
      <c r="V290" s="7"/>
      <c r="W290" s="17">
        <v>0</v>
      </c>
      <c r="X290" s="7">
        <v>0</v>
      </c>
      <c r="Y290" s="7">
        <v>0</v>
      </c>
      <c r="Z290" s="8"/>
      <c r="AA290" s="7"/>
      <c r="AB290" s="8">
        <v>0</v>
      </c>
      <c r="AC290" s="20"/>
      <c r="AD290" s="8"/>
    </row>
    <row r="291" spans="1:30" ht="15" customHeight="1">
      <c r="A291" s="14" t="s">
        <v>715</v>
      </c>
      <c r="B291" s="4" t="s">
        <v>652</v>
      </c>
      <c r="C291" s="4" t="s">
        <v>711</v>
      </c>
      <c r="D291" s="4" t="s">
        <v>688</v>
      </c>
      <c r="E291" s="4" t="s">
        <v>12</v>
      </c>
      <c r="F291" s="16" t="str">
        <f t="shared" si="60"/>
        <v xml:space="preserve">Hochhalle Rhythm. Sportgymn., Beleuchtung, Zuweisungen vom Bund </v>
      </c>
      <c r="G291" s="4" t="s">
        <v>716</v>
      </c>
      <c r="H291" s="4" t="s">
        <v>691</v>
      </c>
      <c r="I291" s="4" t="s">
        <v>9</v>
      </c>
      <c r="J291" s="4" t="s">
        <v>66</v>
      </c>
      <c r="K291" s="14" t="s">
        <v>9</v>
      </c>
      <c r="L291" s="5" t="s">
        <v>673</v>
      </c>
      <c r="M291" s="5" t="s">
        <v>68</v>
      </c>
      <c r="N291" s="5" t="s">
        <v>663</v>
      </c>
      <c r="O291" s="5" t="s">
        <v>664</v>
      </c>
      <c r="P291" s="7"/>
      <c r="Q291" s="17">
        <v>12400</v>
      </c>
      <c r="R291" s="20"/>
      <c r="S291" s="7">
        <v>0</v>
      </c>
      <c r="T291" s="7">
        <v>0</v>
      </c>
      <c r="U291" s="8">
        <f>-S291-T291</f>
        <v>0</v>
      </c>
      <c r="V291" s="7"/>
      <c r="W291" s="17">
        <v>12400</v>
      </c>
      <c r="X291" s="7">
        <v>0</v>
      </c>
      <c r="Y291" s="7">
        <v>0</v>
      </c>
      <c r="Z291" s="8"/>
      <c r="AA291" s="7"/>
      <c r="AB291" s="8">
        <v>0</v>
      </c>
      <c r="AC291" s="20"/>
      <c r="AD291" s="8"/>
    </row>
    <row r="292" spans="1:30" ht="15" customHeight="1">
      <c r="A292" s="14" t="s">
        <v>717</v>
      </c>
      <c r="B292" s="4" t="s">
        <v>652</v>
      </c>
      <c r="C292" s="4" t="s">
        <v>711</v>
      </c>
      <c r="D292" s="4" t="s">
        <v>65</v>
      </c>
      <c r="E292" s="4" t="s">
        <v>12</v>
      </c>
      <c r="F292" s="16" t="str">
        <f t="shared" si="60"/>
        <v xml:space="preserve">Hochhalle Rhythm. Sportgymn., Beleuchtung, Zuw. vom Land </v>
      </c>
      <c r="G292" s="4" t="s">
        <v>716</v>
      </c>
      <c r="H292" s="4" t="s">
        <v>1542</v>
      </c>
      <c r="I292" s="4" t="s">
        <v>9</v>
      </c>
      <c r="J292" s="4" t="s">
        <v>66</v>
      </c>
      <c r="K292" s="14" t="s">
        <v>9</v>
      </c>
      <c r="L292" s="5" t="s">
        <v>673</v>
      </c>
      <c r="M292" s="5" t="s">
        <v>68</v>
      </c>
      <c r="N292" s="5" t="s">
        <v>241</v>
      </c>
      <c r="O292" s="5" t="s">
        <v>664</v>
      </c>
      <c r="P292" s="7"/>
      <c r="Q292" s="17">
        <v>27300</v>
      </c>
      <c r="R292" s="20"/>
      <c r="S292" s="7">
        <v>0</v>
      </c>
      <c r="T292" s="7">
        <v>0</v>
      </c>
      <c r="U292" s="8">
        <f>-S292-T292</f>
        <v>0</v>
      </c>
      <c r="V292" s="7"/>
      <c r="W292" s="17">
        <v>27300</v>
      </c>
      <c r="X292" s="7">
        <v>0</v>
      </c>
      <c r="Y292" s="7">
        <v>0</v>
      </c>
      <c r="Z292" s="8"/>
      <c r="AA292" s="7"/>
      <c r="AB292" s="8">
        <v>0</v>
      </c>
      <c r="AC292" s="20"/>
      <c r="AD292" s="8"/>
    </row>
    <row r="293" spans="1:30">
      <c r="A293" s="14" t="s">
        <v>718</v>
      </c>
      <c r="B293" s="4" t="s">
        <v>652</v>
      </c>
      <c r="C293" s="4" t="s">
        <v>711</v>
      </c>
      <c r="D293" s="4" t="s">
        <v>520</v>
      </c>
      <c r="E293" s="4" t="s">
        <v>12</v>
      </c>
      <c r="F293" s="16" t="str">
        <f t="shared" si="60"/>
        <v xml:space="preserve">Hochhalle Rhythm. Sportgymn., Beleuchtung, Umbau und Verbesserung </v>
      </c>
      <c r="G293" s="4" t="s">
        <v>716</v>
      </c>
      <c r="H293" s="4" t="s">
        <v>154</v>
      </c>
      <c r="I293" s="4" t="s">
        <v>9</v>
      </c>
      <c r="J293" s="4" t="s">
        <v>662</v>
      </c>
      <c r="K293" s="14" t="s">
        <v>9</v>
      </c>
      <c r="L293" s="5" t="s">
        <v>671</v>
      </c>
      <c r="M293" s="5" t="s">
        <v>109</v>
      </c>
      <c r="N293" s="5" t="s">
        <v>241</v>
      </c>
      <c r="O293" s="5" t="s">
        <v>664</v>
      </c>
      <c r="P293" s="6">
        <v>0</v>
      </c>
      <c r="Q293" s="17"/>
      <c r="R293" s="19">
        <v>7000</v>
      </c>
      <c r="S293" s="7">
        <v>0</v>
      </c>
      <c r="T293" s="7">
        <v>0</v>
      </c>
      <c r="U293" s="8">
        <f>S293-T293</f>
        <v>0</v>
      </c>
      <c r="V293" s="6">
        <v>7000</v>
      </c>
      <c r="W293" s="17"/>
      <c r="X293" s="7">
        <v>7000</v>
      </c>
      <c r="Y293" s="7">
        <v>0</v>
      </c>
      <c r="Z293" s="8">
        <f>X293+Y293+AA293</f>
        <v>7000</v>
      </c>
      <c r="AA293" s="7">
        <v>0</v>
      </c>
      <c r="AB293" s="8"/>
      <c r="AC293" s="20">
        <f>IF(AA293-R293&gt;R293,R293,AA293)</f>
        <v>0</v>
      </c>
      <c r="AD293" s="8"/>
    </row>
    <row r="294" spans="1:30">
      <c r="A294" s="14" t="s">
        <v>719</v>
      </c>
      <c r="B294" s="4" t="s">
        <v>652</v>
      </c>
      <c r="C294" s="4" t="s">
        <v>711</v>
      </c>
      <c r="D294" s="4" t="s">
        <v>42</v>
      </c>
      <c r="E294" s="4" t="s">
        <v>12</v>
      </c>
      <c r="F294" s="16" t="str">
        <f t="shared" si="60"/>
        <v xml:space="preserve">Hochhalle Rhythm. Sportgymn., Beleuchtung, Technische Anlagen </v>
      </c>
      <c r="G294" s="4" t="s">
        <v>716</v>
      </c>
      <c r="H294" s="4" t="s">
        <v>43</v>
      </c>
      <c r="I294" s="4" t="s">
        <v>9</v>
      </c>
      <c r="J294" s="4" t="s">
        <v>662</v>
      </c>
      <c r="K294" s="14" t="s">
        <v>9</v>
      </c>
      <c r="L294" s="5" t="s">
        <v>9</v>
      </c>
      <c r="M294" s="5" t="s">
        <v>44</v>
      </c>
      <c r="N294" s="5" t="s">
        <v>720</v>
      </c>
      <c r="O294" s="5" t="s">
        <v>721</v>
      </c>
      <c r="P294" s="6">
        <v>47300</v>
      </c>
      <c r="Q294" s="17"/>
      <c r="R294" s="19">
        <v>10500</v>
      </c>
      <c r="S294" s="7">
        <v>0</v>
      </c>
      <c r="T294" s="7">
        <v>0</v>
      </c>
      <c r="U294" s="8">
        <f>S294-T294</f>
        <v>0</v>
      </c>
      <c r="V294" s="6">
        <v>57800</v>
      </c>
      <c r="W294" s="17"/>
      <c r="X294" s="7">
        <v>10500</v>
      </c>
      <c r="Y294" s="7">
        <v>0</v>
      </c>
      <c r="Z294" s="8">
        <f>X294+Y294+AA294</f>
        <v>10500</v>
      </c>
      <c r="AA294" s="7">
        <v>0</v>
      </c>
      <c r="AB294" s="8"/>
      <c r="AC294" s="20">
        <f>IF(AA294-R294&gt;R294,R294,AA294)</f>
        <v>0</v>
      </c>
      <c r="AD294" s="8"/>
    </row>
    <row r="295" spans="1:30">
      <c r="A295" s="14" t="s">
        <v>722</v>
      </c>
      <c r="B295" s="4" t="s">
        <v>652</v>
      </c>
      <c r="C295" s="4" t="s">
        <v>711</v>
      </c>
      <c r="D295" s="4" t="s">
        <v>678</v>
      </c>
      <c r="E295" s="4" t="s">
        <v>12</v>
      </c>
      <c r="F295" s="16" t="str">
        <f t="shared" si="60"/>
        <v xml:space="preserve">Hochhalle Rhythm. Sportgymn., Beleuchtung, Planungsleistungen </v>
      </c>
      <c r="G295" s="4" t="s">
        <v>716</v>
      </c>
      <c r="H295" s="4" t="s">
        <v>198</v>
      </c>
      <c r="I295" s="4" t="s">
        <v>9</v>
      </c>
      <c r="J295" s="4" t="s">
        <v>662</v>
      </c>
      <c r="K295" s="14" t="s">
        <v>9</v>
      </c>
      <c r="L295" s="5" t="s">
        <v>671</v>
      </c>
      <c r="M295" s="5" t="s">
        <v>109</v>
      </c>
      <c r="N295" s="5" t="s">
        <v>241</v>
      </c>
      <c r="O295" s="5" t="s">
        <v>664</v>
      </c>
      <c r="P295" s="6">
        <v>0</v>
      </c>
      <c r="Q295" s="17"/>
      <c r="R295" s="19">
        <v>1800</v>
      </c>
      <c r="S295" s="7">
        <v>0</v>
      </c>
      <c r="T295" s="7">
        <v>0</v>
      </c>
      <c r="U295" s="8">
        <f>S295-T295</f>
        <v>0</v>
      </c>
      <c r="V295" s="6">
        <v>1800</v>
      </c>
      <c r="W295" s="17"/>
      <c r="X295" s="7">
        <v>1800</v>
      </c>
      <c r="Y295" s="7">
        <v>0</v>
      </c>
      <c r="Z295" s="8">
        <f>X295+Y295+AA295</f>
        <v>1800</v>
      </c>
      <c r="AA295" s="7">
        <v>0</v>
      </c>
      <c r="AB295" s="8"/>
      <c r="AC295" s="20">
        <f>IF(AA295-R295&gt;R295,R295,AA295)</f>
        <v>0</v>
      </c>
      <c r="AD295" s="8"/>
    </row>
    <row r="296" spans="1:30" ht="15" customHeight="1">
      <c r="A296" s="14" t="s">
        <v>723</v>
      </c>
      <c r="B296" s="4" t="s">
        <v>652</v>
      </c>
      <c r="C296" s="4" t="s">
        <v>711</v>
      </c>
      <c r="D296" s="4" t="s">
        <v>65</v>
      </c>
      <c r="E296" s="4" t="s">
        <v>205</v>
      </c>
      <c r="F296" s="16" t="str">
        <f t="shared" si="60"/>
        <v>Stadion Neustadt, Sanierung, Zuweisungen vom Land - Einnahmen KP II</v>
      </c>
      <c r="G296" s="4" t="s">
        <v>724</v>
      </c>
      <c r="H296" s="4" t="s">
        <v>207</v>
      </c>
      <c r="I296" s="4" t="s">
        <v>208</v>
      </c>
      <c r="J296" s="4" t="s">
        <v>66</v>
      </c>
      <c r="K296" s="14" t="s">
        <v>9</v>
      </c>
      <c r="L296" s="5" t="s">
        <v>9</v>
      </c>
      <c r="M296" s="5" t="s">
        <v>131</v>
      </c>
      <c r="N296" s="5" t="s">
        <v>199</v>
      </c>
      <c r="O296" s="5" t="s">
        <v>200</v>
      </c>
      <c r="P296" s="7"/>
      <c r="Q296" s="17">
        <v>0</v>
      </c>
      <c r="R296" s="20"/>
      <c r="S296" s="7">
        <v>0</v>
      </c>
      <c r="T296" s="7">
        <v>0</v>
      </c>
      <c r="U296" s="8">
        <f>-S296-T296</f>
        <v>0</v>
      </c>
      <c r="V296" s="7"/>
      <c r="W296" s="17">
        <v>0</v>
      </c>
      <c r="X296" s="7">
        <v>0</v>
      </c>
      <c r="Y296" s="7">
        <v>0</v>
      </c>
      <c r="Z296" s="8"/>
      <c r="AA296" s="7"/>
      <c r="AB296" s="8">
        <v>0</v>
      </c>
      <c r="AC296" s="20"/>
      <c r="AD296" s="8"/>
    </row>
    <row r="297" spans="1:30">
      <c r="A297" s="14" t="s">
        <v>725</v>
      </c>
      <c r="B297" s="4" t="s">
        <v>652</v>
      </c>
      <c r="C297" s="4" t="s">
        <v>711</v>
      </c>
      <c r="D297" s="4" t="s">
        <v>520</v>
      </c>
      <c r="E297" s="4" t="s">
        <v>205</v>
      </c>
      <c r="F297" s="16" t="str">
        <f t="shared" si="60"/>
        <v xml:space="preserve">Stadion Neustadt, Sanierung, Umbau und Verbesserung </v>
      </c>
      <c r="G297" s="4" t="s">
        <v>724</v>
      </c>
      <c r="H297" s="4" t="s">
        <v>154</v>
      </c>
      <c r="I297" s="4" t="s">
        <v>9</v>
      </c>
      <c r="J297" s="4" t="s">
        <v>662</v>
      </c>
      <c r="K297" s="14" t="s">
        <v>9</v>
      </c>
      <c r="L297" s="5" t="s">
        <v>9</v>
      </c>
      <c r="M297" s="5" t="s">
        <v>9</v>
      </c>
      <c r="N297" s="5" t="s">
        <v>199</v>
      </c>
      <c r="O297" s="5" t="s">
        <v>200</v>
      </c>
      <c r="P297" s="6">
        <v>0</v>
      </c>
      <c r="Q297" s="17"/>
      <c r="R297" s="19">
        <v>27900</v>
      </c>
      <c r="S297" s="7">
        <v>0</v>
      </c>
      <c r="T297" s="7">
        <v>0</v>
      </c>
      <c r="U297" s="8">
        <f>S297-T297</f>
        <v>0</v>
      </c>
      <c r="V297" s="6">
        <v>27900</v>
      </c>
      <c r="W297" s="17"/>
      <c r="X297" s="7">
        <v>5839.42</v>
      </c>
      <c r="Y297" s="7">
        <v>-5839.42</v>
      </c>
      <c r="Z297" s="8">
        <f>X297+Y297+AA297</f>
        <v>27900</v>
      </c>
      <c r="AA297" s="7">
        <v>27900</v>
      </c>
      <c r="AB297" s="8"/>
      <c r="AC297" s="20">
        <f>IF(AA297-R297&gt;R297,R297,AA297)</f>
        <v>27900</v>
      </c>
      <c r="AD297" s="8"/>
    </row>
    <row r="298" spans="1:30">
      <c r="A298" s="14" t="s">
        <v>726</v>
      </c>
      <c r="B298" s="4" t="s">
        <v>652</v>
      </c>
      <c r="C298" s="4" t="s">
        <v>711</v>
      </c>
      <c r="D298" s="4" t="s">
        <v>678</v>
      </c>
      <c r="E298" s="4" t="s">
        <v>205</v>
      </c>
      <c r="F298" s="16" t="str">
        <f t="shared" si="60"/>
        <v xml:space="preserve">Stadion Neustadt, Sanierung, Planungsleistungen </v>
      </c>
      <c r="G298" s="4" t="s">
        <v>724</v>
      </c>
      <c r="H298" s="4" t="s">
        <v>198</v>
      </c>
      <c r="I298" s="4" t="s">
        <v>9</v>
      </c>
      <c r="J298" s="4" t="s">
        <v>662</v>
      </c>
      <c r="K298" s="14" t="s">
        <v>9</v>
      </c>
      <c r="L298" s="5" t="s">
        <v>9</v>
      </c>
      <c r="M298" s="5" t="s">
        <v>9</v>
      </c>
      <c r="N298" s="5" t="s">
        <v>199</v>
      </c>
      <c r="O298" s="5" t="s">
        <v>200</v>
      </c>
      <c r="P298" s="6">
        <v>0</v>
      </c>
      <c r="Q298" s="17"/>
      <c r="R298" s="19">
        <v>9700</v>
      </c>
      <c r="S298" s="7">
        <v>0</v>
      </c>
      <c r="T298" s="7">
        <v>0</v>
      </c>
      <c r="U298" s="8">
        <f>S298-T298</f>
        <v>0</v>
      </c>
      <c r="V298" s="6">
        <v>9700</v>
      </c>
      <c r="W298" s="17"/>
      <c r="X298" s="7">
        <v>8487.01</v>
      </c>
      <c r="Y298" s="7">
        <v>0</v>
      </c>
      <c r="Z298" s="8">
        <f>X298+Y298+AA298</f>
        <v>9700</v>
      </c>
      <c r="AA298" s="7">
        <v>1212.99</v>
      </c>
      <c r="AB298" s="8"/>
      <c r="AC298" s="20">
        <f>IF(AA298-R298&gt;R298,R298,AA298)</f>
        <v>1212.99</v>
      </c>
      <c r="AD298" s="8"/>
    </row>
    <row r="299" spans="1:30" ht="15" customHeight="1">
      <c r="A299" s="14" t="s">
        <v>727</v>
      </c>
      <c r="B299" s="4" t="s">
        <v>652</v>
      </c>
      <c r="C299" s="4" t="s">
        <v>711</v>
      </c>
      <c r="D299" s="4" t="s">
        <v>395</v>
      </c>
      <c r="E299" s="4" t="s">
        <v>632</v>
      </c>
      <c r="F299" s="16" t="str">
        <f t="shared" si="60"/>
        <v>Stadion Neustadt (Kunstrasen), Zuweisungen vom Land - Soziale Stadt Neustadt</v>
      </c>
      <c r="G299" s="4" t="s">
        <v>728</v>
      </c>
      <c r="H299" s="4" t="s">
        <v>207</v>
      </c>
      <c r="I299" s="4" t="s">
        <v>397</v>
      </c>
      <c r="J299" s="4" t="s">
        <v>66</v>
      </c>
      <c r="K299" s="14" t="s">
        <v>9</v>
      </c>
      <c r="L299" s="5" t="s">
        <v>9</v>
      </c>
      <c r="M299" s="5" t="s">
        <v>398</v>
      </c>
      <c r="N299" s="5" t="s">
        <v>199</v>
      </c>
      <c r="O299" s="5" t="s">
        <v>200</v>
      </c>
      <c r="P299" s="7"/>
      <c r="Q299" s="17">
        <v>0</v>
      </c>
      <c r="R299" s="20"/>
      <c r="S299" s="7">
        <v>0</v>
      </c>
      <c r="T299" s="7">
        <v>0</v>
      </c>
      <c r="U299" s="8">
        <f>-S299-T299</f>
        <v>0</v>
      </c>
      <c r="V299" s="7"/>
      <c r="W299" s="17">
        <v>0</v>
      </c>
      <c r="X299" s="7">
        <v>0</v>
      </c>
      <c r="Y299" s="7">
        <v>0</v>
      </c>
      <c r="Z299" s="8"/>
      <c r="AA299" s="7"/>
      <c r="AB299" s="8">
        <v>0</v>
      </c>
      <c r="AC299" s="20"/>
      <c r="AD299" s="8"/>
    </row>
    <row r="300" spans="1:30">
      <c r="A300" s="14" t="s">
        <v>729</v>
      </c>
      <c r="B300" s="4" t="s">
        <v>652</v>
      </c>
      <c r="C300" s="4" t="s">
        <v>711</v>
      </c>
      <c r="D300" s="4" t="s">
        <v>153</v>
      </c>
      <c r="E300" s="4" t="s">
        <v>632</v>
      </c>
      <c r="F300" s="16" t="str">
        <f t="shared" si="60"/>
        <v xml:space="preserve">Stadion Neustadt (Kunstrasen), Umbau und Verbesserung </v>
      </c>
      <c r="G300" s="4" t="s">
        <v>728</v>
      </c>
      <c r="H300" s="4" t="s">
        <v>154</v>
      </c>
      <c r="I300" s="4" t="s">
        <v>9</v>
      </c>
      <c r="J300" s="4" t="s">
        <v>662</v>
      </c>
      <c r="K300" s="14" t="s">
        <v>9</v>
      </c>
      <c r="L300" s="5" t="s">
        <v>9</v>
      </c>
      <c r="M300" s="5" t="s">
        <v>401</v>
      </c>
      <c r="N300" s="5" t="s">
        <v>199</v>
      </c>
      <c r="O300" s="5" t="s">
        <v>200</v>
      </c>
      <c r="P300" s="6">
        <v>0</v>
      </c>
      <c r="Q300" s="17"/>
      <c r="R300" s="19">
        <v>108100</v>
      </c>
      <c r="S300" s="7">
        <v>0</v>
      </c>
      <c r="T300" s="7">
        <v>0</v>
      </c>
      <c r="U300" s="8">
        <f t="shared" ref="U300:U307" si="61">S300-T300</f>
        <v>0</v>
      </c>
      <c r="V300" s="6">
        <v>108100</v>
      </c>
      <c r="W300" s="17"/>
      <c r="X300" s="7">
        <v>1203.0899999999999</v>
      </c>
      <c r="Y300" s="7">
        <v>0</v>
      </c>
      <c r="Z300" s="8">
        <f t="shared" ref="Z300:Z307" si="62">X300+Y300+AA300</f>
        <v>108100</v>
      </c>
      <c r="AA300" s="7">
        <v>106896.91</v>
      </c>
      <c r="AB300" s="8"/>
      <c r="AC300" s="20">
        <f t="shared" ref="AC300:AC307" si="63">IF(AA300-R300&gt;R300,R300,AA300)</f>
        <v>106896.91</v>
      </c>
      <c r="AD300" s="8"/>
    </row>
    <row r="301" spans="1:30">
      <c r="A301" s="14" t="s">
        <v>730</v>
      </c>
      <c r="B301" s="4" t="s">
        <v>652</v>
      </c>
      <c r="C301" s="4" t="s">
        <v>711</v>
      </c>
      <c r="D301" s="4" t="s">
        <v>731</v>
      </c>
      <c r="E301" s="4" t="s">
        <v>632</v>
      </c>
      <c r="F301" s="16" t="str">
        <f t="shared" si="60"/>
        <v xml:space="preserve">Stadion Neustadt (Kunstrasen), Planungsleistungen </v>
      </c>
      <c r="G301" s="4" t="s">
        <v>728</v>
      </c>
      <c r="H301" s="4" t="s">
        <v>198</v>
      </c>
      <c r="I301" s="4" t="s">
        <v>9</v>
      </c>
      <c r="J301" s="4" t="s">
        <v>662</v>
      </c>
      <c r="K301" s="14" t="s">
        <v>9</v>
      </c>
      <c r="L301" s="5" t="s">
        <v>9</v>
      </c>
      <c r="M301" s="5" t="s">
        <v>401</v>
      </c>
      <c r="N301" s="5" t="s">
        <v>199</v>
      </c>
      <c r="O301" s="5" t="s">
        <v>200</v>
      </c>
      <c r="P301" s="6">
        <v>0</v>
      </c>
      <c r="Q301" s="17"/>
      <c r="R301" s="19">
        <v>53100</v>
      </c>
      <c r="S301" s="7">
        <v>0</v>
      </c>
      <c r="T301" s="7">
        <v>0</v>
      </c>
      <c r="U301" s="8">
        <f t="shared" si="61"/>
        <v>0</v>
      </c>
      <c r="V301" s="6">
        <v>53100</v>
      </c>
      <c r="W301" s="17"/>
      <c r="X301" s="7">
        <v>0</v>
      </c>
      <c r="Y301" s="7">
        <v>0</v>
      </c>
      <c r="Z301" s="8">
        <f t="shared" si="62"/>
        <v>53100</v>
      </c>
      <c r="AA301" s="7">
        <v>53100</v>
      </c>
      <c r="AB301" s="8"/>
      <c r="AC301" s="20">
        <f t="shared" si="63"/>
        <v>53100</v>
      </c>
      <c r="AD301" s="8"/>
    </row>
    <row r="302" spans="1:30">
      <c r="A302" s="14" t="s">
        <v>732</v>
      </c>
      <c r="B302" s="4" t="s">
        <v>652</v>
      </c>
      <c r="C302" s="4" t="s">
        <v>733</v>
      </c>
      <c r="D302" s="4" t="s">
        <v>25</v>
      </c>
      <c r="E302" s="4" t="s">
        <v>4</v>
      </c>
      <c r="F302" s="16" t="str">
        <f t="shared" si="60"/>
        <v xml:space="preserve">Jahresansätze, Geräte, Maschinen </v>
      </c>
      <c r="G302" s="4" t="s">
        <v>5</v>
      </c>
      <c r="H302" s="4" t="s">
        <v>26</v>
      </c>
      <c r="I302" s="4" t="s">
        <v>9</v>
      </c>
      <c r="J302" s="4" t="s">
        <v>662</v>
      </c>
      <c r="K302" s="14" t="s">
        <v>734</v>
      </c>
      <c r="L302" s="5" t="s">
        <v>17</v>
      </c>
      <c r="M302" s="5" t="s">
        <v>11</v>
      </c>
      <c r="N302" s="5" t="s">
        <v>663</v>
      </c>
      <c r="O302" s="5" t="s">
        <v>664</v>
      </c>
      <c r="P302" s="6">
        <v>8100</v>
      </c>
      <c r="Q302" s="17"/>
      <c r="R302" s="19">
        <v>0</v>
      </c>
      <c r="S302" s="7">
        <v>0</v>
      </c>
      <c r="T302" s="7">
        <v>8100</v>
      </c>
      <c r="U302" s="8">
        <f t="shared" si="61"/>
        <v>-8100</v>
      </c>
      <c r="V302" s="6">
        <v>0</v>
      </c>
      <c r="W302" s="17"/>
      <c r="X302" s="7">
        <v>0</v>
      </c>
      <c r="Y302" s="7">
        <v>0</v>
      </c>
      <c r="Z302" s="8">
        <f t="shared" si="62"/>
        <v>0</v>
      </c>
      <c r="AA302" s="7">
        <v>0</v>
      </c>
      <c r="AB302" s="8"/>
      <c r="AC302" s="20">
        <f t="shared" si="63"/>
        <v>0</v>
      </c>
      <c r="AD302" s="8"/>
    </row>
    <row r="303" spans="1:30">
      <c r="A303" s="14" t="s">
        <v>735</v>
      </c>
      <c r="B303" s="4" t="s">
        <v>652</v>
      </c>
      <c r="C303" s="4" t="s">
        <v>733</v>
      </c>
      <c r="D303" s="4" t="s">
        <v>183</v>
      </c>
      <c r="E303" s="4" t="s">
        <v>4</v>
      </c>
      <c r="F303" s="16" t="str">
        <f t="shared" si="60"/>
        <v xml:space="preserve">Jahresansätze, Sport- und Spielgeräte </v>
      </c>
      <c r="G303" s="4" t="s">
        <v>5</v>
      </c>
      <c r="H303" s="4" t="s">
        <v>184</v>
      </c>
      <c r="I303" s="4" t="s">
        <v>9</v>
      </c>
      <c r="J303" s="4" t="s">
        <v>662</v>
      </c>
      <c r="K303" s="14" t="s">
        <v>734</v>
      </c>
      <c r="L303" s="5" t="s">
        <v>17</v>
      </c>
      <c r="M303" s="5" t="s">
        <v>11</v>
      </c>
      <c r="N303" s="5" t="s">
        <v>663</v>
      </c>
      <c r="O303" s="5" t="s">
        <v>664</v>
      </c>
      <c r="P303" s="6">
        <v>5000</v>
      </c>
      <c r="Q303" s="17"/>
      <c r="R303" s="19">
        <v>0</v>
      </c>
      <c r="S303" s="7">
        <v>0</v>
      </c>
      <c r="T303" s="7">
        <v>5000</v>
      </c>
      <c r="U303" s="8">
        <f t="shared" si="61"/>
        <v>-5000</v>
      </c>
      <c r="V303" s="6">
        <v>0</v>
      </c>
      <c r="W303" s="17"/>
      <c r="X303" s="7">
        <v>0</v>
      </c>
      <c r="Y303" s="7">
        <v>0</v>
      </c>
      <c r="Z303" s="8">
        <f t="shared" si="62"/>
        <v>0</v>
      </c>
      <c r="AA303" s="7">
        <v>0</v>
      </c>
      <c r="AB303" s="8"/>
      <c r="AC303" s="20">
        <f t="shared" si="63"/>
        <v>0</v>
      </c>
      <c r="AD303" s="8"/>
    </row>
    <row r="304" spans="1:30">
      <c r="A304" s="14" t="s">
        <v>736</v>
      </c>
      <c r="B304" s="4" t="s">
        <v>652</v>
      </c>
      <c r="C304" s="4" t="s">
        <v>737</v>
      </c>
      <c r="D304" s="4" t="s">
        <v>25</v>
      </c>
      <c r="E304" s="4" t="s">
        <v>4</v>
      </c>
      <c r="F304" s="16" t="str">
        <f t="shared" si="60"/>
        <v xml:space="preserve">Jahresansätze, Geräte, Maschinen </v>
      </c>
      <c r="G304" s="4" t="s">
        <v>5</v>
      </c>
      <c r="H304" s="4" t="s">
        <v>26</v>
      </c>
      <c r="I304" s="4" t="s">
        <v>9</v>
      </c>
      <c r="J304" s="4" t="s">
        <v>662</v>
      </c>
      <c r="K304" s="14" t="s">
        <v>738</v>
      </c>
      <c r="L304" s="5" t="s">
        <v>17</v>
      </c>
      <c r="M304" s="5" t="s">
        <v>11</v>
      </c>
      <c r="N304" s="5" t="s">
        <v>663</v>
      </c>
      <c r="O304" s="5" t="s">
        <v>664</v>
      </c>
      <c r="P304" s="6">
        <v>3100</v>
      </c>
      <c r="Q304" s="17"/>
      <c r="R304" s="19">
        <v>0</v>
      </c>
      <c r="S304" s="7">
        <v>0</v>
      </c>
      <c r="T304" s="7">
        <v>3100</v>
      </c>
      <c r="U304" s="8">
        <f t="shared" si="61"/>
        <v>-3100</v>
      </c>
      <c r="V304" s="6">
        <v>0</v>
      </c>
      <c r="W304" s="17"/>
      <c r="X304" s="7">
        <v>0</v>
      </c>
      <c r="Y304" s="7">
        <v>0</v>
      </c>
      <c r="Z304" s="8">
        <f t="shared" si="62"/>
        <v>0</v>
      </c>
      <c r="AA304" s="7">
        <v>0</v>
      </c>
      <c r="AB304" s="8"/>
      <c r="AC304" s="20">
        <f t="shared" si="63"/>
        <v>0</v>
      </c>
      <c r="AD304" s="8"/>
    </row>
    <row r="305" spans="1:30">
      <c r="A305" s="14" t="s">
        <v>739</v>
      </c>
      <c r="B305" s="4" t="s">
        <v>652</v>
      </c>
      <c r="C305" s="4" t="s">
        <v>737</v>
      </c>
      <c r="D305" s="4" t="s">
        <v>183</v>
      </c>
      <c r="E305" s="4" t="s">
        <v>4</v>
      </c>
      <c r="F305" s="16" t="str">
        <f t="shared" si="60"/>
        <v xml:space="preserve">Jahresansätze, Sport- und Spielgeräte </v>
      </c>
      <c r="G305" s="4" t="s">
        <v>5</v>
      </c>
      <c r="H305" s="4" t="s">
        <v>184</v>
      </c>
      <c r="I305" s="4" t="s">
        <v>9</v>
      </c>
      <c r="J305" s="4" t="s">
        <v>662</v>
      </c>
      <c r="K305" s="14" t="s">
        <v>738</v>
      </c>
      <c r="L305" s="5" t="s">
        <v>17</v>
      </c>
      <c r="M305" s="5" t="s">
        <v>11</v>
      </c>
      <c r="N305" s="5" t="s">
        <v>663</v>
      </c>
      <c r="O305" s="5" t="s">
        <v>664</v>
      </c>
      <c r="P305" s="6">
        <v>3000</v>
      </c>
      <c r="Q305" s="17"/>
      <c r="R305" s="19">
        <v>0</v>
      </c>
      <c r="S305" s="7">
        <v>0</v>
      </c>
      <c r="T305" s="7">
        <v>3000</v>
      </c>
      <c r="U305" s="8">
        <f t="shared" si="61"/>
        <v>-3000</v>
      </c>
      <c r="V305" s="6">
        <v>0</v>
      </c>
      <c r="W305" s="17"/>
      <c r="X305" s="7">
        <v>0</v>
      </c>
      <c r="Y305" s="7">
        <v>0</v>
      </c>
      <c r="Z305" s="8">
        <f t="shared" si="62"/>
        <v>0</v>
      </c>
      <c r="AA305" s="7">
        <v>0</v>
      </c>
      <c r="AB305" s="8"/>
      <c r="AC305" s="20">
        <f t="shared" si="63"/>
        <v>0</v>
      </c>
      <c r="AD305" s="8"/>
    </row>
    <row r="306" spans="1:30">
      <c r="A306" s="14" t="s">
        <v>740</v>
      </c>
      <c r="B306" s="4" t="s">
        <v>652</v>
      </c>
      <c r="C306" s="4" t="s">
        <v>741</v>
      </c>
      <c r="D306" s="4" t="s">
        <v>25</v>
      </c>
      <c r="E306" s="4" t="s">
        <v>4</v>
      </c>
      <c r="F306" s="16" t="str">
        <f t="shared" si="60"/>
        <v xml:space="preserve">Jahresansätze, Geräte, Maschinen </v>
      </c>
      <c r="G306" s="4" t="s">
        <v>5</v>
      </c>
      <c r="H306" s="4" t="s">
        <v>26</v>
      </c>
      <c r="I306" s="4" t="s">
        <v>9</v>
      </c>
      <c r="J306" s="4" t="s">
        <v>662</v>
      </c>
      <c r="K306" s="14" t="s">
        <v>9</v>
      </c>
      <c r="L306" s="5" t="s">
        <v>17</v>
      </c>
      <c r="M306" s="5" t="s">
        <v>11</v>
      </c>
      <c r="N306" s="5" t="s">
        <v>663</v>
      </c>
      <c r="O306" s="5" t="s">
        <v>664</v>
      </c>
      <c r="P306" s="6">
        <v>900</v>
      </c>
      <c r="Q306" s="17"/>
      <c r="R306" s="19">
        <v>0</v>
      </c>
      <c r="S306" s="7">
        <v>0</v>
      </c>
      <c r="T306" s="7">
        <v>900</v>
      </c>
      <c r="U306" s="8">
        <f t="shared" si="61"/>
        <v>-900</v>
      </c>
      <c r="V306" s="6">
        <v>0</v>
      </c>
      <c r="W306" s="17"/>
      <c r="X306" s="7">
        <v>0</v>
      </c>
      <c r="Y306" s="7">
        <v>0</v>
      </c>
      <c r="Z306" s="8">
        <f t="shared" si="62"/>
        <v>0</v>
      </c>
      <c r="AA306" s="7">
        <v>0</v>
      </c>
      <c r="AB306" s="8"/>
      <c r="AC306" s="20">
        <f t="shared" si="63"/>
        <v>0</v>
      </c>
      <c r="AD306" s="8"/>
    </row>
    <row r="307" spans="1:30">
      <c r="A307" s="14" t="s">
        <v>742</v>
      </c>
      <c r="B307" s="4" t="s">
        <v>652</v>
      </c>
      <c r="C307" s="4" t="s">
        <v>743</v>
      </c>
      <c r="D307" s="4" t="s">
        <v>502</v>
      </c>
      <c r="E307" s="4" t="s">
        <v>4</v>
      </c>
      <c r="F307" s="16" t="str">
        <f t="shared" si="60"/>
        <v>Jahresansätze, Invest.-zuschuss an komm. öffentl.-wirtsch. Untern.</v>
      </c>
      <c r="G307" s="4" t="s">
        <v>5</v>
      </c>
      <c r="H307" s="4" t="s">
        <v>504</v>
      </c>
      <c r="I307" s="4" t="s">
        <v>505</v>
      </c>
      <c r="J307" s="4" t="s">
        <v>66</v>
      </c>
      <c r="K307" s="14" t="s">
        <v>9</v>
      </c>
      <c r="L307" s="5" t="s">
        <v>288</v>
      </c>
      <c r="M307" s="5" t="s">
        <v>260</v>
      </c>
      <c r="N307" s="5" t="s">
        <v>76</v>
      </c>
      <c r="O307" s="5" t="s">
        <v>77</v>
      </c>
      <c r="P307" s="6">
        <v>350000</v>
      </c>
      <c r="Q307" s="17"/>
      <c r="R307" s="19">
        <v>0</v>
      </c>
      <c r="S307" s="7">
        <v>0</v>
      </c>
      <c r="T307" s="7">
        <v>350000</v>
      </c>
      <c r="U307" s="8">
        <f t="shared" si="61"/>
        <v>-350000</v>
      </c>
      <c r="V307" s="6">
        <v>0</v>
      </c>
      <c r="W307" s="17"/>
      <c r="X307" s="7">
        <v>0</v>
      </c>
      <c r="Y307" s="7">
        <v>0</v>
      </c>
      <c r="Z307" s="8">
        <f t="shared" si="62"/>
        <v>0</v>
      </c>
      <c r="AA307" s="7">
        <v>0</v>
      </c>
      <c r="AB307" s="8"/>
      <c r="AC307" s="20">
        <f t="shared" si="63"/>
        <v>0</v>
      </c>
      <c r="AD307" s="8"/>
    </row>
    <row r="308" spans="1:30" ht="15" customHeight="1">
      <c r="A308" s="14" t="s">
        <v>744</v>
      </c>
      <c r="B308" s="4" t="s">
        <v>652</v>
      </c>
      <c r="C308" s="4" t="s">
        <v>743</v>
      </c>
      <c r="D308" s="4" t="s">
        <v>688</v>
      </c>
      <c r="E308" s="4" t="s">
        <v>205</v>
      </c>
      <c r="F308" s="16" t="str">
        <f t="shared" si="60"/>
        <v xml:space="preserve">Schwimmhalle Robert-Koch-Straße, Ersatzneubau, Zuweisungen vom Bund </v>
      </c>
      <c r="G308" s="4" t="s">
        <v>745</v>
      </c>
      <c r="H308" s="4" t="s">
        <v>691</v>
      </c>
      <c r="I308" s="4" t="s">
        <v>9</v>
      </c>
      <c r="J308" s="4" t="s">
        <v>66</v>
      </c>
      <c r="K308" s="14" t="s">
        <v>9</v>
      </c>
      <c r="L308" s="5" t="s">
        <v>746</v>
      </c>
      <c r="M308" s="5" t="s">
        <v>68</v>
      </c>
      <c r="N308" s="5" t="s">
        <v>663</v>
      </c>
      <c r="O308" s="5" t="s">
        <v>664</v>
      </c>
      <c r="P308" s="7"/>
      <c r="Q308" s="17">
        <v>1200000</v>
      </c>
      <c r="R308" s="20"/>
      <c r="S308" s="7">
        <v>0</v>
      </c>
      <c r="T308" s="7">
        <v>0</v>
      </c>
      <c r="U308" s="8">
        <f>-S308-T308</f>
        <v>0</v>
      </c>
      <c r="V308" s="7"/>
      <c r="W308" s="17">
        <v>1200000</v>
      </c>
      <c r="X308" s="7">
        <v>0</v>
      </c>
      <c r="Y308" s="7">
        <v>0</v>
      </c>
      <c r="Z308" s="8"/>
      <c r="AA308" s="7"/>
      <c r="AB308" s="8">
        <v>369090</v>
      </c>
      <c r="AC308" s="20"/>
      <c r="AD308" s="8"/>
    </row>
    <row r="309" spans="1:30" ht="15" customHeight="1">
      <c r="A309" s="14" t="s">
        <v>747</v>
      </c>
      <c r="B309" s="4" t="s">
        <v>652</v>
      </c>
      <c r="C309" s="4" t="s">
        <v>743</v>
      </c>
      <c r="D309" s="4" t="s">
        <v>65</v>
      </c>
      <c r="E309" s="4" t="s">
        <v>205</v>
      </c>
      <c r="F309" s="16" t="str">
        <f t="shared" si="60"/>
        <v xml:space="preserve">Schwimmhalle Robert-Koch-Straße, Ersatzneubau, Zuw. vom Land </v>
      </c>
      <c r="G309" s="4" t="s">
        <v>745</v>
      </c>
      <c r="H309" s="4" t="s">
        <v>1542</v>
      </c>
      <c r="I309" s="4" t="s">
        <v>9</v>
      </c>
      <c r="J309" s="4" t="s">
        <v>66</v>
      </c>
      <c r="K309" s="14" t="s">
        <v>9</v>
      </c>
      <c r="L309" s="5" t="s">
        <v>746</v>
      </c>
      <c r="M309" s="5" t="s">
        <v>68</v>
      </c>
      <c r="N309" s="5" t="s">
        <v>663</v>
      </c>
      <c r="O309" s="5" t="s">
        <v>664</v>
      </c>
      <c r="P309" s="7"/>
      <c r="Q309" s="17">
        <v>3838800</v>
      </c>
      <c r="R309" s="20"/>
      <c r="S309" s="7">
        <v>0</v>
      </c>
      <c r="T309" s="7">
        <v>0</v>
      </c>
      <c r="U309" s="8">
        <f>-S309-T309</f>
        <v>0</v>
      </c>
      <c r="V309" s="7"/>
      <c r="W309" s="17">
        <v>3838800</v>
      </c>
      <c r="X309" s="7">
        <v>0</v>
      </c>
      <c r="Y309" s="7">
        <v>0</v>
      </c>
      <c r="Z309" s="8"/>
      <c r="AA309" s="7"/>
      <c r="AB309" s="8">
        <v>1205526.28</v>
      </c>
      <c r="AC309" s="20"/>
      <c r="AD309" s="8"/>
    </row>
    <row r="310" spans="1:30">
      <c r="A310" s="14" t="s">
        <v>748</v>
      </c>
      <c r="B310" s="4" t="s">
        <v>652</v>
      </c>
      <c r="C310" s="4" t="s">
        <v>743</v>
      </c>
      <c r="D310" s="4" t="s">
        <v>567</v>
      </c>
      <c r="E310" s="4" t="s">
        <v>205</v>
      </c>
      <c r="F310" s="16" t="str">
        <f t="shared" si="60"/>
        <v xml:space="preserve">Schwimmhalle Robert-Koch-Straße, Ersatzneubau, Neubau </v>
      </c>
      <c r="G310" s="4" t="s">
        <v>745</v>
      </c>
      <c r="H310" s="4" t="s">
        <v>569</v>
      </c>
      <c r="I310" s="4" t="s">
        <v>9</v>
      </c>
      <c r="J310" s="4" t="s">
        <v>662</v>
      </c>
      <c r="K310" s="14" t="s">
        <v>749</v>
      </c>
      <c r="L310" s="5" t="s">
        <v>750</v>
      </c>
      <c r="M310" s="5" t="s">
        <v>109</v>
      </c>
      <c r="N310" s="5" t="s">
        <v>663</v>
      </c>
      <c r="O310" s="5" t="s">
        <v>664</v>
      </c>
      <c r="P310" s="6">
        <v>5409100</v>
      </c>
      <c r="Q310" s="17"/>
      <c r="R310" s="19">
        <v>771400</v>
      </c>
      <c r="S310" s="7">
        <v>0</v>
      </c>
      <c r="T310" s="7">
        <v>0</v>
      </c>
      <c r="U310" s="8">
        <f t="shared" ref="U310:U317" si="64">S310-T310</f>
        <v>0</v>
      </c>
      <c r="V310" s="6">
        <v>6180500</v>
      </c>
      <c r="W310" s="17"/>
      <c r="X310" s="7">
        <v>4482401.1900000004</v>
      </c>
      <c r="Y310" s="7">
        <v>182576.8</v>
      </c>
      <c r="Z310" s="8">
        <f t="shared" ref="Z310:Z317" si="65">X310+Y310+AA310</f>
        <v>6334603.6400000006</v>
      </c>
      <c r="AA310" s="7">
        <v>1669625.65</v>
      </c>
      <c r="AB310" s="8"/>
      <c r="AC310" s="20">
        <f t="shared" ref="AC310:AC317" si="66">IF(AA310-R310&gt;R310,R310,AA310)</f>
        <v>771400</v>
      </c>
      <c r="AD310" s="8"/>
    </row>
    <row r="311" spans="1:30">
      <c r="A311" s="14" t="s">
        <v>751</v>
      </c>
      <c r="B311" s="4" t="s">
        <v>652</v>
      </c>
      <c r="C311" s="4" t="s">
        <v>743</v>
      </c>
      <c r="D311" s="4" t="s">
        <v>702</v>
      </c>
      <c r="E311" s="4" t="s">
        <v>205</v>
      </c>
      <c r="F311" s="16" t="str">
        <f t="shared" si="60"/>
        <v xml:space="preserve">Schwimmhalle Robert-Koch-Straße, Ersatzneubau, Außenanlagen </v>
      </c>
      <c r="G311" s="4" t="s">
        <v>745</v>
      </c>
      <c r="H311" s="4" t="s">
        <v>704</v>
      </c>
      <c r="I311" s="4" t="s">
        <v>9</v>
      </c>
      <c r="J311" s="4" t="s">
        <v>662</v>
      </c>
      <c r="K311" s="14" t="s">
        <v>749</v>
      </c>
      <c r="L311" s="5" t="s">
        <v>750</v>
      </c>
      <c r="M311" s="5" t="s">
        <v>109</v>
      </c>
      <c r="N311" s="5" t="s">
        <v>663</v>
      </c>
      <c r="O311" s="5" t="s">
        <v>664</v>
      </c>
      <c r="P311" s="6">
        <v>597300</v>
      </c>
      <c r="Q311" s="17"/>
      <c r="R311" s="19">
        <v>0</v>
      </c>
      <c r="S311" s="7">
        <v>0</v>
      </c>
      <c r="T311" s="7">
        <v>0</v>
      </c>
      <c r="U311" s="8">
        <f t="shared" si="64"/>
        <v>0</v>
      </c>
      <c r="V311" s="6">
        <v>597300</v>
      </c>
      <c r="W311" s="17"/>
      <c r="X311" s="7">
        <v>239223.96</v>
      </c>
      <c r="Y311" s="7">
        <v>0</v>
      </c>
      <c r="Z311" s="8">
        <f t="shared" si="65"/>
        <v>425543.66000000003</v>
      </c>
      <c r="AA311" s="7">
        <v>186319.7</v>
      </c>
      <c r="AB311" s="8"/>
      <c r="AC311" s="20">
        <f t="shared" si="66"/>
        <v>0</v>
      </c>
      <c r="AD311" s="8"/>
    </row>
    <row r="312" spans="1:30">
      <c r="A312" s="14" t="s">
        <v>752</v>
      </c>
      <c r="B312" s="4" t="s">
        <v>652</v>
      </c>
      <c r="C312" s="4" t="s">
        <v>743</v>
      </c>
      <c r="D312" s="4" t="s">
        <v>753</v>
      </c>
      <c r="E312" s="4" t="s">
        <v>205</v>
      </c>
      <c r="F312" s="16" t="str">
        <f t="shared" si="60"/>
        <v xml:space="preserve">Schwimmhalle Robert-Koch-Straße, Ersatzneubau, Baufreimachung </v>
      </c>
      <c r="G312" s="4" t="s">
        <v>745</v>
      </c>
      <c r="H312" s="4" t="s">
        <v>754</v>
      </c>
      <c r="I312" s="4" t="s">
        <v>9</v>
      </c>
      <c r="J312" s="4" t="s">
        <v>662</v>
      </c>
      <c r="K312" s="14" t="s">
        <v>749</v>
      </c>
      <c r="L312" s="5" t="s">
        <v>750</v>
      </c>
      <c r="M312" s="5" t="s">
        <v>109</v>
      </c>
      <c r="N312" s="5" t="s">
        <v>663</v>
      </c>
      <c r="O312" s="5" t="s">
        <v>664</v>
      </c>
      <c r="P312" s="6">
        <v>135500</v>
      </c>
      <c r="Q312" s="17"/>
      <c r="R312" s="19">
        <v>38400</v>
      </c>
      <c r="S312" s="7">
        <v>0</v>
      </c>
      <c r="T312" s="7">
        <v>0</v>
      </c>
      <c r="U312" s="8">
        <f t="shared" si="64"/>
        <v>0</v>
      </c>
      <c r="V312" s="6">
        <v>173900</v>
      </c>
      <c r="W312" s="17"/>
      <c r="X312" s="7">
        <v>24789.31</v>
      </c>
      <c r="Y312" s="7">
        <v>117134.43</v>
      </c>
      <c r="Z312" s="8">
        <f t="shared" si="65"/>
        <v>173900</v>
      </c>
      <c r="AA312" s="7">
        <v>31976.26</v>
      </c>
      <c r="AB312" s="8"/>
      <c r="AC312" s="20">
        <f t="shared" si="66"/>
        <v>31976.26</v>
      </c>
      <c r="AD312" s="8"/>
    </row>
    <row r="313" spans="1:30">
      <c r="A313" s="14" t="s">
        <v>755</v>
      </c>
      <c r="B313" s="4" t="s">
        <v>652</v>
      </c>
      <c r="C313" s="4" t="s">
        <v>743</v>
      </c>
      <c r="D313" s="4" t="s">
        <v>678</v>
      </c>
      <c r="E313" s="4" t="s">
        <v>205</v>
      </c>
      <c r="F313" s="16" t="str">
        <f t="shared" si="60"/>
        <v xml:space="preserve">Schwimmhalle Robert-Koch-Straße, Ersatzneubau, Planungsleistungen </v>
      </c>
      <c r="G313" s="4" t="s">
        <v>745</v>
      </c>
      <c r="H313" s="4" t="s">
        <v>198</v>
      </c>
      <c r="I313" s="4" t="s">
        <v>9</v>
      </c>
      <c r="J313" s="4" t="s">
        <v>662</v>
      </c>
      <c r="K313" s="14" t="s">
        <v>749</v>
      </c>
      <c r="L313" s="5" t="s">
        <v>750</v>
      </c>
      <c r="M313" s="5" t="s">
        <v>109</v>
      </c>
      <c r="N313" s="5" t="s">
        <v>663</v>
      </c>
      <c r="O313" s="5" t="s">
        <v>664</v>
      </c>
      <c r="P313" s="6">
        <v>237400</v>
      </c>
      <c r="Q313" s="17"/>
      <c r="R313" s="19">
        <v>28700</v>
      </c>
      <c r="S313" s="7">
        <v>0</v>
      </c>
      <c r="T313" s="7">
        <v>0</v>
      </c>
      <c r="U313" s="8">
        <f t="shared" si="64"/>
        <v>0</v>
      </c>
      <c r="V313" s="6">
        <v>266100</v>
      </c>
      <c r="W313" s="17"/>
      <c r="X313" s="7">
        <v>86671.12</v>
      </c>
      <c r="Y313" s="7">
        <v>0</v>
      </c>
      <c r="Z313" s="8">
        <f t="shared" si="65"/>
        <v>210297.13</v>
      </c>
      <c r="AA313" s="7">
        <v>123626.01</v>
      </c>
      <c r="AB313" s="8"/>
      <c r="AC313" s="20">
        <f t="shared" si="66"/>
        <v>28700</v>
      </c>
      <c r="AD313" s="8"/>
    </row>
    <row r="314" spans="1:30">
      <c r="A314" s="14" t="s">
        <v>756</v>
      </c>
      <c r="B314" s="4" t="s">
        <v>652</v>
      </c>
      <c r="C314" s="4" t="s">
        <v>757</v>
      </c>
      <c r="D314" s="4" t="s">
        <v>3</v>
      </c>
      <c r="E314" s="4" t="s">
        <v>4</v>
      </c>
      <c r="F314" s="16" t="str">
        <f t="shared" si="60"/>
        <v>Jahresansätze, geringwertige Wirtschafts- güter</v>
      </c>
      <c r="G314" s="4" t="s">
        <v>5</v>
      </c>
      <c r="H314" s="4" t="s">
        <v>6</v>
      </c>
      <c r="I314" s="4" t="s">
        <v>7</v>
      </c>
      <c r="J314" s="4" t="s">
        <v>758</v>
      </c>
      <c r="K314" s="14" t="s">
        <v>9</v>
      </c>
      <c r="L314" s="5" t="s">
        <v>10</v>
      </c>
      <c r="M314" s="5" t="s">
        <v>11</v>
      </c>
      <c r="N314" s="5" t="s">
        <v>759</v>
      </c>
      <c r="O314" s="5" t="s">
        <v>760</v>
      </c>
      <c r="P314" s="6">
        <v>14400</v>
      </c>
      <c r="Q314" s="17"/>
      <c r="R314" s="19">
        <v>0</v>
      </c>
      <c r="S314" s="7">
        <v>0</v>
      </c>
      <c r="T314" s="7">
        <v>14400</v>
      </c>
      <c r="U314" s="8">
        <f t="shared" si="64"/>
        <v>-14400</v>
      </c>
      <c r="V314" s="6">
        <v>0</v>
      </c>
      <c r="W314" s="17"/>
      <c r="X314" s="7">
        <v>0</v>
      </c>
      <c r="Y314" s="7">
        <v>0</v>
      </c>
      <c r="Z314" s="8">
        <f t="shared" si="65"/>
        <v>0</v>
      </c>
      <c r="AA314" s="7">
        <v>0</v>
      </c>
      <c r="AB314" s="8"/>
      <c r="AC314" s="20">
        <f t="shared" si="66"/>
        <v>0</v>
      </c>
      <c r="AD314" s="8"/>
    </row>
    <row r="315" spans="1:30">
      <c r="A315" s="14" t="s">
        <v>761</v>
      </c>
      <c r="B315" s="4" t="s">
        <v>652</v>
      </c>
      <c r="C315" s="4" t="s">
        <v>757</v>
      </c>
      <c r="D315" s="4" t="s">
        <v>25</v>
      </c>
      <c r="E315" s="4" t="s">
        <v>4</v>
      </c>
      <c r="F315" s="16" t="str">
        <f t="shared" si="60"/>
        <v xml:space="preserve">Jahresansätze, Geräte, Maschinen </v>
      </c>
      <c r="G315" s="4" t="s">
        <v>5</v>
      </c>
      <c r="H315" s="4" t="s">
        <v>26</v>
      </c>
      <c r="I315" s="4" t="s">
        <v>9</v>
      </c>
      <c r="J315" s="4" t="s">
        <v>758</v>
      </c>
      <c r="K315" s="14" t="s">
        <v>762</v>
      </c>
      <c r="L315" s="5" t="s">
        <v>763</v>
      </c>
      <c r="M315" s="5" t="s">
        <v>11</v>
      </c>
      <c r="N315" s="5" t="s">
        <v>759</v>
      </c>
      <c r="O315" s="5" t="s">
        <v>760</v>
      </c>
      <c r="P315" s="6">
        <v>22500</v>
      </c>
      <c r="Q315" s="17"/>
      <c r="R315" s="19">
        <v>0</v>
      </c>
      <c r="S315" s="7">
        <v>0</v>
      </c>
      <c r="T315" s="7">
        <v>22500</v>
      </c>
      <c r="U315" s="8">
        <f t="shared" si="64"/>
        <v>-22500</v>
      </c>
      <c r="V315" s="6">
        <v>0</v>
      </c>
      <c r="W315" s="17"/>
      <c r="X315" s="7">
        <v>0</v>
      </c>
      <c r="Y315" s="7">
        <v>0</v>
      </c>
      <c r="Z315" s="8">
        <f t="shared" si="65"/>
        <v>0</v>
      </c>
      <c r="AA315" s="7">
        <v>0</v>
      </c>
      <c r="AB315" s="8"/>
      <c r="AC315" s="20">
        <f t="shared" si="66"/>
        <v>0</v>
      </c>
      <c r="AD315" s="8"/>
    </row>
    <row r="316" spans="1:30">
      <c r="A316" s="14" t="s">
        <v>764</v>
      </c>
      <c r="B316" s="4" t="s">
        <v>652</v>
      </c>
      <c r="C316" s="4" t="s">
        <v>757</v>
      </c>
      <c r="D316" s="4" t="s">
        <v>15</v>
      </c>
      <c r="E316" s="4" t="s">
        <v>4</v>
      </c>
      <c r="F316" s="16" t="str">
        <f t="shared" si="60"/>
        <v xml:space="preserve">Jahresansätze, Ausstattung </v>
      </c>
      <c r="G316" s="4" t="s">
        <v>5</v>
      </c>
      <c r="H316" s="4" t="s">
        <v>1543</v>
      </c>
      <c r="I316" s="4" t="s">
        <v>9</v>
      </c>
      <c r="J316" s="4" t="s">
        <v>758</v>
      </c>
      <c r="K316" s="14" t="s">
        <v>762</v>
      </c>
      <c r="L316" s="5" t="s">
        <v>763</v>
      </c>
      <c r="M316" s="5" t="s">
        <v>11</v>
      </c>
      <c r="N316" s="5" t="s">
        <v>759</v>
      </c>
      <c r="O316" s="5" t="s">
        <v>760</v>
      </c>
      <c r="P316" s="6">
        <v>2700</v>
      </c>
      <c r="Q316" s="17"/>
      <c r="R316" s="19">
        <v>0</v>
      </c>
      <c r="S316" s="7">
        <v>0</v>
      </c>
      <c r="T316" s="7">
        <v>2700</v>
      </c>
      <c r="U316" s="8">
        <f t="shared" si="64"/>
        <v>-2700</v>
      </c>
      <c r="V316" s="6">
        <v>0</v>
      </c>
      <c r="W316" s="17"/>
      <c r="X316" s="7">
        <v>0</v>
      </c>
      <c r="Y316" s="7">
        <v>0</v>
      </c>
      <c r="Z316" s="8">
        <f t="shared" si="65"/>
        <v>0</v>
      </c>
      <c r="AA316" s="7">
        <v>0</v>
      </c>
      <c r="AB316" s="8"/>
      <c r="AC316" s="20">
        <f t="shared" si="66"/>
        <v>0</v>
      </c>
      <c r="AD316" s="8"/>
    </row>
    <row r="317" spans="1:30">
      <c r="A317" s="14" t="s">
        <v>765</v>
      </c>
      <c r="B317" s="4" t="s">
        <v>652</v>
      </c>
      <c r="C317" s="4" t="s">
        <v>757</v>
      </c>
      <c r="D317" s="4" t="s">
        <v>34</v>
      </c>
      <c r="E317" s="4" t="s">
        <v>4</v>
      </c>
      <c r="F317" s="16" t="str">
        <f t="shared" si="60"/>
        <v xml:space="preserve">Jahresansätze, Büromaschinen </v>
      </c>
      <c r="G317" s="4" t="s">
        <v>5</v>
      </c>
      <c r="H317" s="4" t="s">
        <v>79</v>
      </c>
      <c r="I317" s="4" t="s">
        <v>9</v>
      </c>
      <c r="J317" s="4" t="s">
        <v>758</v>
      </c>
      <c r="K317" s="14" t="s">
        <v>762</v>
      </c>
      <c r="L317" s="5" t="s">
        <v>763</v>
      </c>
      <c r="M317" s="5" t="s">
        <v>11</v>
      </c>
      <c r="N317" s="5" t="s">
        <v>759</v>
      </c>
      <c r="O317" s="5" t="s">
        <v>760</v>
      </c>
      <c r="P317" s="6">
        <v>2500</v>
      </c>
      <c r="Q317" s="17"/>
      <c r="R317" s="19">
        <v>0</v>
      </c>
      <c r="S317" s="7">
        <v>0</v>
      </c>
      <c r="T317" s="7">
        <v>2500</v>
      </c>
      <c r="U317" s="8">
        <f t="shared" si="64"/>
        <v>-2500</v>
      </c>
      <c r="V317" s="6">
        <v>0</v>
      </c>
      <c r="W317" s="17"/>
      <c r="X317" s="7">
        <v>0</v>
      </c>
      <c r="Y317" s="7">
        <v>0</v>
      </c>
      <c r="Z317" s="8">
        <f t="shared" si="65"/>
        <v>0</v>
      </c>
      <c r="AA317" s="7">
        <v>0</v>
      </c>
      <c r="AB317" s="8"/>
      <c r="AC317" s="20">
        <f t="shared" si="66"/>
        <v>0</v>
      </c>
      <c r="AD317" s="8"/>
    </row>
    <row r="318" spans="1:30" ht="15" customHeight="1">
      <c r="A318" s="14" t="s">
        <v>766</v>
      </c>
      <c r="B318" s="4" t="s">
        <v>652</v>
      </c>
      <c r="C318" s="4" t="s">
        <v>757</v>
      </c>
      <c r="D318" s="4" t="s">
        <v>65</v>
      </c>
      <c r="E318" s="4" t="s">
        <v>767</v>
      </c>
      <c r="F318" s="16" t="str">
        <f t="shared" si="60"/>
        <v>Stadtpark Magdeburger Straße, Zuweisungen vom Land - Stadtumbau Aufwertung</v>
      </c>
      <c r="G318" s="4" t="s">
        <v>768</v>
      </c>
      <c r="H318" s="4" t="s">
        <v>207</v>
      </c>
      <c r="I318" s="4" t="s">
        <v>769</v>
      </c>
      <c r="J318" s="4" t="s">
        <v>66</v>
      </c>
      <c r="K318" s="14" t="s">
        <v>9</v>
      </c>
      <c r="L318" s="5" t="s">
        <v>770</v>
      </c>
      <c r="M318" s="5" t="s">
        <v>771</v>
      </c>
      <c r="N318" s="5" t="s">
        <v>199</v>
      </c>
      <c r="O318" s="5" t="s">
        <v>200</v>
      </c>
      <c r="P318" s="7"/>
      <c r="Q318" s="17">
        <v>43000</v>
      </c>
      <c r="R318" s="20"/>
      <c r="S318" s="7">
        <v>0</v>
      </c>
      <c r="T318" s="7">
        <v>0</v>
      </c>
      <c r="U318" s="8">
        <f>-S318-T318</f>
        <v>0</v>
      </c>
      <c r="V318" s="7"/>
      <c r="W318" s="17">
        <v>43000</v>
      </c>
      <c r="X318" s="7">
        <v>0</v>
      </c>
      <c r="Y318" s="7">
        <v>0</v>
      </c>
      <c r="Z318" s="8"/>
      <c r="AA318" s="7"/>
      <c r="AB318" s="8">
        <v>0</v>
      </c>
      <c r="AC318" s="20"/>
      <c r="AD318" s="8"/>
    </row>
    <row r="319" spans="1:30" ht="15" customHeight="1">
      <c r="A319" s="14" t="s">
        <v>772</v>
      </c>
      <c r="B319" s="4" t="s">
        <v>652</v>
      </c>
      <c r="C319" s="4" t="s">
        <v>757</v>
      </c>
      <c r="D319" s="4" t="s">
        <v>65</v>
      </c>
      <c r="E319" s="4" t="s">
        <v>767</v>
      </c>
      <c r="F319" s="16" t="str">
        <f t="shared" si="60"/>
        <v>Stadtpark Magdeburger Straße, Zuweisungen der EU - Stadtumbau Aufwertung</v>
      </c>
      <c r="G319" s="4" t="s">
        <v>768</v>
      </c>
      <c r="H319" s="4" t="s">
        <v>773</v>
      </c>
      <c r="I319" s="4" t="s">
        <v>769</v>
      </c>
      <c r="J319" s="4" t="s">
        <v>66</v>
      </c>
      <c r="K319" s="14" t="s">
        <v>9</v>
      </c>
      <c r="L319" s="5" t="s">
        <v>9</v>
      </c>
      <c r="M319" s="5" t="s">
        <v>398</v>
      </c>
      <c r="N319" s="5" t="s">
        <v>199</v>
      </c>
      <c r="O319" s="5" t="s">
        <v>200</v>
      </c>
      <c r="P319" s="7"/>
      <c r="Q319" s="17">
        <v>89100</v>
      </c>
      <c r="R319" s="20"/>
      <c r="S319" s="7">
        <v>0</v>
      </c>
      <c r="T319" s="7">
        <v>0</v>
      </c>
      <c r="U319" s="8">
        <f>-S319-T319</f>
        <v>0</v>
      </c>
      <c r="V319" s="7"/>
      <c r="W319" s="17">
        <v>89100</v>
      </c>
      <c r="X319" s="7">
        <v>0</v>
      </c>
      <c r="Y319" s="7">
        <v>0</v>
      </c>
      <c r="Z319" s="8"/>
      <c r="AA319" s="7"/>
      <c r="AB319" s="8">
        <v>0</v>
      </c>
      <c r="AC319" s="20"/>
      <c r="AD319" s="8"/>
    </row>
    <row r="320" spans="1:30">
      <c r="A320" s="14" t="s">
        <v>774</v>
      </c>
      <c r="B320" s="4" t="s">
        <v>652</v>
      </c>
      <c r="C320" s="4" t="s">
        <v>757</v>
      </c>
      <c r="D320" s="4" t="s">
        <v>153</v>
      </c>
      <c r="E320" s="4" t="s">
        <v>767</v>
      </c>
      <c r="F320" s="16" t="str">
        <f t="shared" si="60"/>
        <v xml:space="preserve">Stadtpark Magdeburger Straße, Umbau und Verbesserung </v>
      </c>
      <c r="G320" s="4" t="s">
        <v>768</v>
      </c>
      <c r="H320" s="4" t="s">
        <v>154</v>
      </c>
      <c r="I320" s="4" t="s">
        <v>9</v>
      </c>
      <c r="J320" s="4" t="s">
        <v>758</v>
      </c>
      <c r="K320" s="14" t="s">
        <v>9</v>
      </c>
      <c r="L320" s="5" t="s">
        <v>195</v>
      </c>
      <c r="M320" s="5" t="s">
        <v>775</v>
      </c>
      <c r="N320" s="5" t="s">
        <v>199</v>
      </c>
      <c r="O320" s="5" t="s">
        <v>200</v>
      </c>
      <c r="P320" s="6">
        <v>153600</v>
      </c>
      <c r="Q320" s="17"/>
      <c r="R320" s="19">
        <v>0</v>
      </c>
      <c r="S320" s="7">
        <v>0</v>
      </c>
      <c r="T320" s="7">
        <v>151100</v>
      </c>
      <c r="U320" s="8">
        <f>S320-T320</f>
        <v>-151100</v>
      </c>
      <c r="V320" s="6">
        <v>2500</v>
      </c>
      <c r="W320" s="17"/>
      <c r="X320" s="7">
        <v>0</v>
      </c>
      <c r="Y320" s="7">
        <v>0</v>
      </c>
      <c r="Z320" s="8">
        <f>X320+Y320+AA320</f>
        <v>0</v>
      </c>
      <c r="AA320" s="7">
        <v>0</v>
      </c>
      <c r="AB320" s="8"/>
      <c r="AC320" s="20">
        <f>IF(AA320-R320&gt;R320,R320,AA320)</f>
        <v>0</v>
      </c>
      <c r="AD320" s="8"/>
    </row>
    <row r="321" spans="1:30">
      <c r="A321" s="14" t="s">
        <v>776</v>
      </c>
      <c r="B321" s="4" t="s">
        <v>652</v>
      </c>
      <c r="C321" s="4" t="s">
        <v>757</v>
      </c>
      <c r="D321" s="4" t="s">
        <v>153</v>
      </c>
      <c r="E321" s="4" t="s">
        <v>777</v>
      </c>
      <c r="F321" s="16" t="str">
        <f t="shared" si="60"/>
        <v xml:space="preserve">Freiflächengestaltung Saline, Umbau und Verbesserung </v>
      </c>
      <c r="G321" s="4" t="s">
        <v>778</v>
      </c>
      <c r="H321" s="4" t="s">
        <v>154</v>
      </c>
      <c r="I321" s="4" t="s">
        <v>9</v>
      </c>
      <c r="J321" s="4" t="s">
        <v>123</v>
      </c>
      <c r="K321" s="14" t="s">
        <v>779</v>
      </c>
      <c r="L321" s="5" t="s">
        <v>195</v>
      </c>
      <c r="M321" s="5" t="s">
        <v>775</v>
      </c>
      <c r="N321" s="5" t="s">
        <v>199</v>
      </c>
      <c r="O321" s="5" t="s">
        <v>200</v>
      </c>
      <c r="P321" s="6">
        <v>99000</v>
      </c>
      <c r="Q321" s="17"/>
      <c r="R321" s="19">
        <v>298700</v>
      </c>
      <c r="S321" s="7">
        <v>0</v>
      </c>
      <c r="T321" s="7">
        <v>0</v>
      </c>
      <c r="U321" s="8">
        <f>S321-T321</f>
        <v>0</v>
      </c>
      <c r="V321" s="6">
        <v>397700</v>
      </c>
      <c r="W321" s="17"/>
      <c r="X321" s="7">
        <v>222679.79</v>
      </c>
      <c r="Y321" s="7">
        <v>15057.09</v>
      </c>
      <c r="Z321" s="8">
        <f>X321+Y321+AA321</f>
        <v>352867.89</v>
      </c>
      <c r="AA321" s="7">
        <v>115131.01</v>
      </c>
      <c r="AB321" s="8"/>
      <c r="AC321" s="20">
        <f>IF(AA321-R321&gt;R321,R321,AA321)</f>
        <v>115131.01</v>
      </c>
      <c r="AD321" s="8"/>
    </row>
    <row r="322" spans="1:30">
      <c r="A322" s="14" t="s">
        <v>780</v>
      </c>
      <c r="B322" s="4" t="s">
        <v>652</v>
      </c>
      <c r="C322" s="4" t="s">
        <v>757</v>
      </c>
      <c r="D322" s="4" t="s">
        <v>731</v>
      </c>
      <c r="E322" s="4" t="s">
        <v>777</v>
      </c>
      <c r="F322" s="16" t="str">
        <f t="shared" si="60"/>
        <v xml:space="preserve">Freiflächengestaltung Saline, Planungsleistungen </v>
      </c>
      <c r="G322" s="4" t="s">
        <v>778</v>
      </c>
      <c r="H322" s="4" t="s">
        <v>198</v>
      </c>
      <c r="I322" s="4" t="s">
        <v>9</v>
      </c>
      <c r="J322" s="4" t="s">
        <v>123</v>
      </c>
      <c r="K322" s="14" t="s">
        <v>779</v>
      </c>
      <c r="L322" s="5" t="s">
        <v>195</v>
      </c>
      <c r="M322" s="5" t="s">
        <v>775</v>
      </c>
      <c r="N322" s="5" t="s">
        <v>199</v>
      </c>
      <c r="O322" s="5" t="s">
        <v>200</v>
      </c>
      <c r="P322" s="6">
        <v>0</v>
      </c>
      <c r="Q322" s="17"/>
      <c r="R322" s="19">
        <v>24400</v>
      </c>
      <c r="S322" s="7">
        <v>0</v>
      </c>
      <c r="T322" s="7">
        <v>0</v>
      </c>
      <c r="U322" s="8">
        <f>S322-T322</f>
        <v>0</v>
      </c>
      <c r="V322" s="6">
        <v>24400</v>
      </c>
      <c r="W322" s="17"/>
      <c r="X322" s="7">
        <v>24481.37</v>
      </c>
      <c r="Y322" s="7">
        <v>0</v>
      </c>
      <c r="Z322" s="8">
        <f>X322+Y322+AA322</f>
        <v>24481.37</v>
      </c>
      <c r="AA322" s="7">
        <v>0</v>
      </c>
      <c r="AB322" s="8"/>
      <c r="AC322" s="20">
        <f>IF(AA322-R322&gt;R322,R322,AA322)</f>
        <v>0</v>
      </c>
      <c r="AD322" s="8"/>
    </row>
    <row r="323" spans="1:30" ht="15" customHeight="1">
      <c r="A323" s="14" t="s">
        <v>781</v>
      </c>
      <c r="B323" s="4" t="s">
        <v>652</v>
      </c>
      <c r="C323" s="4" t="s">
        <v>757</v>
      </c>
      <c r="D323" s="4" t="s">
        <v>65</v>
      </c>
      <c r="E323" s="4" t="s">
        <v>782</v>
      </c>
      <c r="F323" s="16" t="str">
        <f t="shared" si="60"/>
        <v>Generationspark Tallinn, Zuweisungen vom Land - Stadtumbau Aufwertung</v>
      </c>
      <c r="G323" s="4" t="s">
        <v>783</v>
      </c>
      <c r="H323" s="4" t="s">
        <v>207</v>
      </c>
      <c r="I323" s="4" t="s">
        <v>769</v>
      </c>
      <c r="J323" s="4" t="s">
        <v>66</v>
      </c>
      <c r="K323" s="14" t="s">
        <v>9</v>
      </c>
      <c r="L323" s="5" t="s">
        <v>770</v>
      </c>
      <c r="M323" s="5" t="s">
        <v>771</v>
      </c>
      <c r="N323" s="5" t="s">
        <v>199</v>
      </c>
      <c r="O323" s="5" t="s">
        <v>200</v>
      </c>
      <c r="P323" s="7"/>
      <c r="Q323" s="17">
        <v>74300</v>
      </c>
      <c r="R323" s="20"/>
      <c r="S323" s="7">
        <v>0</v>
      </c>
      <c r="T323" s="7">
        <v>0</v>
      </c>
      <c r="U323" s="8">
        <f>-S323-T323</f>
        <v>0</v>
      </c>
      <c r="V323" s="7"/>
      <c r="W323" s="17">
        <v>74300</v>
      </c>
      <c r="X323" s="7">
        <v>0</v>
      </c>
      <c r="Y323" s="7">
        <v>0</v>
      </c>
      <c r="Z323" s="8"/>
      <c r="AA323" s="7"/>
      <c r="AB323" s="8">
        <v>0</v>
      </c>
      <c r="AC323" s="20"/>
      <c r="AD323" s="8"/>
    </row>
    <row r="324" spans="1:30" ht="15" customHeight="1">
      <c r="A324" s="14" t="s">
        <v>784</v>
      </c>
      <c r="B324" s="4" t="s">
        <v>652</v>
      </c>
      <c r="C324" s="4" t="s">
        <v>757</v>
      </c>
      <c r="D324" s="4" t="s">
        <v>65</v>
      </c>
      <c r="E324" s="4" t="s">
        <v>782</v>
      </c>
      <c r="F324" s="16" t="str">
        <f t="shared" si="60"/>
        <v>Generationspark Tallinn, Zuweisungen der EU - Stadtumbau Aufwertung</v>
      </c>
      <c r="G324" s="4" t="s">
        <v>783</v>
      </c>
      <c r="H324" s="4" t="s">
        <v>773</v>
      </c>
      <c r="I324" s="4" t="s">
        <v>769</v>
      </c>
      <c r="J324" s="4" t="s">
        <v>66</v>
      </c>
      <c r="K324" s="14" t="s">
        <v>9</v>
      </c>
      <c r="L324" s="5" t="s">
        <v>9</v>
      </c>
      <c r="M324" s="5" t="s">
        <v>398</v>
      </c>
      <c r="N324" s="5" t="s">
        <v>199</v>
      </c>
      <c r="O324" s="5" t="s">
        <v>200</v>
      </c>
      <c r="P324" s="7"/>
      <c r="Q324" s="17">
        <v>154000</v>
      </c>
      <c r="R324" s="20"/>
      <c r="S324" s="7">
        <v>0</v>
      </c>
      <c r="T324" s="7">
        <v>0</v>
      </c>
      <c r="U324" s="8">
        <f>-S324-T324</f>
        <v>0</v>
      </c>
      <c r="V324" s="7"/>
      <c r="W324" s="17">
        <v>154000</v>
      </c>
      <c r="X324" s="7">
        <v>0</v>
      </c>
      <c r="Y324" s="7">
        <v>0</v>
      </c>
      <c r="Z324" s="8"/>
      <c r="AA324" s="7"/>
      <c r="AB324" s="8">
        <v>0</v>
      </c>
      <c r="AC324" s="20"/>
      <c r="AD324" s="8"/>
    </row>
    <row r="325" spans="1:30">
      <c r="A325" s="14" t="s">
        <v>785</v>
      </c>
      <c r="B325" s="4" t="s">
        <v>652</v>
      </c>
      <c r="C325" s="4" t="s">
        <v>757</v>
      </c>
      <c r="D325" s="4" t="s">
        <v>153</v>
      </c>
      <c r="E325" s="4" t="s">
        <v>782</v>
      </c>
      <c r="F325" s="16" t="str">
        <f t="shared" si="60"/>
        <v xml:space="preserve">Generationspark Tallinn, Umbau und Verbesserung </v>
      </c>
      <c r="G325" s="4" t="s">
        <v>783</v>
      </c>
      <c r="H325" s="4" t="s">
        <v>154</v>
      </c>
      <c r="I325" s="4" t="s">
        <v>9</v>
      </c>
      <c r="J325" s="4" t="s">
        <v>758</v>
      </c>
      <c r="K325" s="14" t="s">
        <v>786</v>
      </c>
      <c r="L325" s="5" t="s">
        <v>195</v>
      </c>
      <c r="M325" s="5" t="s">
        <v>775</v>
      </c>
      <c r="N325" s="5" t="s">
        <v>199</v>
      </c>
      <c r="O325" s="5" t="s">
        <v>200</v>
      </c>
      <c r="P325" s="6">
        <v>252200</v>
      </c>
      <c r="Q325" s="17"/>
      <c r="R325" s="19">
        <v>27200</v>
      </c>
      <c r="S325" s="7">
        <v>0</v>
      </c>
      <c r="T325" s="7">
        <v>0</v>
      </c>
      <c r="U325" s="8">
        <f>S325-T325</f>
        <v>0</v>
      </c>
      <c r="V325" s="6">
        <v>279400</v>
      </c>
      <c r="W325" s="17"/>
      <c r="X325" s="7">
        <v>6335.01</v>
      </c>
      <c r="Y325" s="7">
        <v>0</v>
      </c>
      <c r="Z325" s="8">
        <f>X325+Y325+AA325</f>
        <v>23469.239999999998</v>
      </c>
      <c r="AA325" s="7">
        <v>17134.23</v>
      </c>
      <c r="AB325" s="8"/>
      <c r="AC325" s="20">
        <f>IF(AA325-R325&gt;R325,R325,AA325)</f>
        <v>17134.23</v>
      </c>
      <c r="AD325" s="8"/>
    </row>
    <row r="326" spans="1:30">
      <c r="A326" s="14" t="s">
        <v>787</v>
      </c>
      <c r="B326" s="4" t="s">
        <v>652</v>
      </c>
      <c r="C326" s="4" t="s">
        <v>757</v>
      </c>
      <c r="D326" s="4" t="s">
        <v>731</v>
      </c>
      <c r="E326" s="4" t="s">
        <v>782</v>
      </c>
      <c r="F326" s="16" t="str">
        <f t="shared" si="60"/>
        <v xml:space="preserve">Generationspark Tallinn, Planungsleistungen </v>
      </c>
      <c r="G326" s="4" t="s">
        <v>783</v>
      </c>
      <c r="H326" s="4" t="s">
        <v>198</v>
      </c>
      <c r="I326" s="4" t="s">
        <v>9</v>
      </c>
      <c r="J326" s="4" t="s">
        <v>758</v>
      </c>
      <c r="K326" s="14" t="s">
        <v>786</v>
      </c>
      <c r="L326" s="5" t="s">
        <v>9</v>
      </c>
      <c r="M326" s="5" t="s">
        <v>775</v>
      </c>
      <c r="N326" s="5" t="s">
        <v>199</v>
      </c>
      <c r="O326" s="5" t="s">
        <v>200</v>
      </c>
      <c r="P326" s="6">
        <v>13300</v>
      </c>
      <c r="Q326" s="17"/>
      <c r="R326" s="19">
        <v>0</v>
      </c>
      <c r="S326" s="7">
        <v>0</v>
      </c>
      <c r="T326" s="7">
        <v>0</v>
      </c>
      <c r="U326" s="8">
        <f>S326-T326</f>
        <v>0</v>
      </c>
      <c r="V326" s="6">
        <v>13300</v>
      </c>
      <c r="W326" s="17"/>
      <c r="X326" s="7">
        <v>3706.51</v>
      </c>
      <c r="Y326" s="7">
        <v>0</v>
      </c>
      <c r="Z326" s="8">
        <f>X326+Y326+AA326</f>
        <v>3706.51</v>
      </c>
      <c r="AA326" s="7">
        <v>0</v>
      </c>
      <c r="AB326" s="8"/>
      <c r="AC326" s="20">
        <f>IF(AA326-R326&gt;R326,R326,AA326)</f>
        <v>0</v>
      </c>
      <c r="AD326" s="8"/>
    </row>
    <row r="327" spans="1:30" ht="15" customHeight="1">
      <c r="A327" s="14" t="s">
        <v>788</v>
      </c>
      <c r="B327" s="4" t="s">
        <v>652</v>
      </c>
      <c r="C327" s="4" t="s">
        <v>757</v>
      </c>
      <c r="D327" s="4" t="s">
        <v>395</v>
      </c>
      <c r="E327" s="4" t="s">
        <v>789</v>
      </c>
      <c r="F327" s="16" t="str">
        <f t="shared" si="60"/>
        <v>Freiflächengestaltung "Am Meeresbrunnen", Zuweisungen vom Land - Soziale Stadt Neustadt</v>
      </c>
      <c r="G327" s="4" t="s">
        <v>790</v>
      </c>
      <c r="H327" s="4" t="s">
        <v>207</v>
      </c>
      <c r="I327" s="4" t="s">
        <v>397</v>
      </c>
      <c r="J327" s="4" t="s">
        <v>66</v>
      </c>
      <c r="K327" s="14" t="s">
        <v>9</v>
      </c>
      <c r="L327" s="5" t="s">
        <v>9</v>
      </c>
      <c r="M327" s="5" t="s">
        <v>398</v>
      </c>
      <c r="N327" s="5" t="s">
        <v>199</v>
      </c>
      <c r="O327" s="5" t="s">
        <v>200</v>
      </c>
      <c r="P327" s="7"/>
      <c r="Q327" s="17">
        <v>14100</v>
      </c>
      <c r="R327" s="20"/>
      <c r="S327" s="7">
        <v>0</v>
      </c>
      <c r="T327" s="7">
        <v>0</v>
      </c>
      <c r="U327" s="8">
        <f>-S327-T327</f>
        <v>0</v>
      </c>
      <c r="V327" s="7"/>
      <c r="W327" s="17">
        <v>14100</v>
      </c>
      <c r="X327" s="7">
        <v>0</v>
      </c>
      <c r="Y327" s="7">
        <v>0</v>
      </c>
      <c r="Z327" s="8"/>
      <c r="AA327" s="7"/>
      <c r="AB327" s="8">
        <v>0</v>
      </c>
      <c r="AC327" s="20"/>
      <c r="AD327" s="8"/>
    </row>
    <row r="328" spans="1:30">
      <c r="A328" s="14" t="s">
        <v>791</v>
      </c>
      <c r="B328" s="4" t="s">
        <v>652</v>
      </c>
      <c r="C328" s="4" t="s">
        <v>757</v>
      </c>
      <c r="D328" s="4" t="s">
        <v>731</v>
      </c>
      <c r="E328" s="4" t="s">
        <v>789</v>
      </c>
      <c r="F328" s="16" t="str">
        <f t="shared" si="60"/>
        <v xml:space="preserve">Freiflächengestaltung "Am Meeresbrunnen", Planungsleistungen </v>
      </c>
      <c r="G328" s="4" t="s">
        <v>790</v>
      </c>
      <c r="H328" s="4" t="s">
        <v>198</v>
      </c>
      <c r="I328" s="4" t="s">
        <v>9</v>
      </c>
      <c r="J328" s="4" t="s">
        <v>758</v>
      </c>
      <c r="K328" s="14" t="s">
        <v>9</v>
      </c>
      <c r="L328" s="5" t="s">
        <v>9</v>
      </c>
      <c r="M328" s="5" t="s">
        <v>401</v>
      </c>
      <c r="N328" s="5" t="s">
        <v>199</v>
      </c>
      <c r="O328" s="5" t="s">
        <v>200</v>
      </c>
      <c r="P328" s="6">
        <v>21200</v>
      </c>
      <c r="Q328" s="17"/>
      <c r="R328" s="19">
        <v>0</v>
      </c>
      <c r="S328" s="7">
        <v>0</v>
      </c>
      <c r="T328" s="7">
        <v>21200</v>
      </c>
      <c r="U328" s="8">
        <f>S328-T328</f>
        <v>-21200</v>
      </c>
      <c r="V328" s="6">
        <v>0</v>
      </c>
      <c r="W328" s="17"/>
      <c r="X328" s="7">
        <v>0</v>
      </c>
      <c r="Y328" s="7">
        <v>0</v>
      </c>
      <c r="Z328" s="8">
        <f>X328+Y328+AA328</f>
        <v>0</v>
      </c>
      <c r="AA328" s="7">
        <v>0</v>
      </c>
      <c r="AB328" s="8"/>
      <c r="AC328" s="20">
        <f>IF(AA328-R328&gt;R328,R328,AA328)</f>
        <v>0</v>
      </c>
      <c r="AD328" s="8"/>
    </row>
    <row r="329" spans="1:30" ht="15" customHeight="1">
      <c r="A329" s="14" t="s">
        <v>792</v>
      </c>
      <c r="B329" s="4" t="s">
        <v>652</v>
      </c>
      <c r="C329" s="4" t="s">
        <v>757</v>
      </c>
      <c r="D329" s="4" t="s">
        <v>395</v>
      </c>
      <c r="E329" s="4" t="s">
        <v>793</v>
      </c>
      <c r="F329" s="16" t="str">
        <f t="shared" si="60"/>
        <v>Aufwertung Bestandsspielplatz Quartier "Südpark", Zuweisungen vom Land - Soziale Stadt Neustadt</v>
      </c>
      <c r="G329" s="4" t="s">
        <v>794</v>
      </c>
      <c r="H329" s="4" t="s">
        <v>207</v>
      </c>
      <c r="I329" s="4" t="s">
        <v>397</v>
      </c>
      <c r="J329" s="4" t="s">
        <v>66</v>
      </c>
      <c r="K329" s="14" t="s">
        <v>9</v>
      </c>
      <c r="L329" s="5" t="s">
        <v>9</v>
      </c>
      <c r="M329" s="5" t="s">
        <v>398</v>
      </c>
      <c r="N329" s="5" t="s">
        <v>199</v>
      </c>
      <c r="O329" s="5" t="s">
        <v>200</v>
      </c>
      <c r="P329" s="7"/>
      <c r="Q329" s="17">
        <v>35900</v>
      </c>
      <c r="R329" s="20"/>
      <c r="S329" s="7">
        <v>0</v>
      </c>
      <c r="T329" s="7">
        <v>0</v>
      </c>
      <c r="U329" s="8">
        <f>-S329-T329</f>
        <v>0</v>
      </c>
      <c r="V329" s="7"/>
      <c r="W329" s="17">
        <v>35900</v>
      </c>
      <c r="X329" s="7">
        <v>0</v>
      </c>
      <c r="Y329" s="7">
        <v>0</v>
      </c>
      <c r="Z329" s="8"/>
      <c r="AA329" s="7"/>
      <c r="AB329" s="8">
        <v>0</v>
      </c>
      <c r="AC329" s="20"/>
      <c r="AD329" s="8"/>
    </row>
    <row r="330" spans="1:30">
      <c r="A330" s="14" t="s">
        <v>795</v>
      </c>
      <c r="B330" s="4" t="s">
        <v>652</v>
      </c>
      <c r="C330" s="4" t="s">
        <v>757</v>
      </c>
      <c r="D330" s="4" t="s">
        <v>153</v>
      </c>
      <c r="E330" s="4" t="s">
        <v>793</v>
      </c>
      <c r="F330" s="16" t="str">
        <f t="shared" si="60"/>
        <v xml:space="preserve">Aufwertung Bestandsspielplatz Quartier "Südpark", Umbau und Verbesserung </v>
      </c>
      <c r="G330" s="4" t="s">
        <v>794</v>
      </c>
      <c r="H330" s="4" t="s">
        <v>154</v>
      </c>
      <c r="I330" s="4" t="s">
        <v>9</v>
      </c>
      <c r="J330" s="4" t="s">
        <v>758</v>
      </c>
      <c r="K330" s="14" t="s">
        <v>9</v>
      </c>
      <c r="L330" s="5" t="s">
        <v>9</v>
      </c>
      <c r="M330" s="5" t="s">
        <v>796</v>
      </c>
      <c r="N330" s="5" t="s">
        <v>759</v>
      </c>
      <c r="O330" s="5" t="s">
        <v>760</v>
      </c>
      <c r="P330" s="6">
        <v>53800</v>
      </c>
      <c r="Q330" s="17"/>
      <c r="R330" s="19">
        <v>0</v>
      </c>
      <c r="S330" s="7">
        <v>0</v>
      </c>
      <c r="T330" s="7">
        <v>53800</v>
      </c>
      <c r="U330" s="8">
        <f>S330-T330</f>
        <v>-53800</v>
      </c>
      <c r="V330" s="6">
        <v>0</v>
      </c>
      <c r="W330" s="17"/>
      <c r="X330" s="7">
        <v>0</v>
      </c>
      <c r="Y330" s="7">
        <v>0</v>
      </c>
      <c r="Z330" s="8">
        <f>X330+Y330+AA330</f>
        <v>0</v>
      </c>
      <c r="AA330" s="7">
        <v>0</v>
      </c>
      <c r="AB330" s="8"/>
      <c r="AC330" s="20">
        <f>IF(AA330-R330&gt;R330,R330,AA330)</f>
        <v>0</v>
      </c>
      <c r="AD330" s="8"/>
    </row>
    <row r="331" spans="1:30" ht="15" customHeight="1">
      <c r="A331" s="14" t="s">
        <v>797</v>
      </c>
      <c r="B331" s="4" t="s">
        <v>652</v>
      </c>
      <c r="C331" s="4" t="s">
        <v>757</v>
      </c>
      <c r="D331" s="4" t="s">
        <v>65</v>
      </c>
      <c r="E331" s="4" t="s">
        <v>798</v>
      </c>
      <c r="F331" s="16" t="str">
        <f t="shared" si="60"/>
        <v xml:space="preserve">Hafenbahnpromenade Sophienhafen, Zuw. vom Land </v>
      </c>
      <c r="G331" s="4" t="s">
        <v>799</v>
      </c>
      <c r="H331" s="4" t="s">
        <v>1542</v>
      </c>
      <c r="I331" s="4" t="s">
        <v>9</v>
      </c>
      <c r="J331" s="4" t="s">
        <v>66</v>
      </c>
      <c r="K331" s="14" t="s">
        <v>9</v>
      </c>
      <c r="L331" s="5" t="s">
        <v>800</v>
      </c>
      <c r="M331" s="5" t="s">
        <v>801</v>
      </c>
      <c r="N331" s="5" t="s">
        <v>199</v>
      </c>
      <c r="O331" s="5" t="s">
        <v>200</v>
      </c>
      <c r="P331" s="7"/>
      <c r="Q331" s="17">
        <v>421000</v>
      </c>
      <c r="R331" s="20"/>
      <c r="S331" s="7">
        <v>0</v>
      </c>
      <c r="T331" s="7">
        <v>0</v>
      </c>
      <c r="U331" s="8">
        <f>-S331-T331</f>
        <v>0</v>
      </c>
      <c r="V331" s="7"/>
      <c r="W331" s="17">
        <v>421000</v>
      </c>
      <c r="X331" s="7">
        <v>0</v>
      </c>
      <c r="Y331" s="7">
        <v>0</v>
      </c>
      <c r="Z331" s="8"/>
      <c r="AA331" s="7"/>
      <c r="AB331" s="8">
        <v>0</v>
      </c>
      <c r="AC331" s="20"/>
      <c r="AD331" s="8"/>
    </row>
    <row r="332" spans="1:30" ht="15" customHeight="1">
      <c r="A332" s="14" t="s">
        <v>802</v>
      </c>
      <c r="B332" s="4" t="s">
        <v>652</v>
      </c>
      <c r="C332" s="4" t="s">
        <v>757</v>
      </c>
      <c r="D332" s="4" t="s">
        <v>803</v>
      </c>
      <c r="E332" s="4" t="s">
        <v>798</v>
      </c>
      <c r="F332" s="16" t="str">
        <f t="shared" ref="F332:F396" si="67">TRIM(G332)&amp;", "&amp;TRIM(H332)&amp;" "&amp;TRIM(I332)</f>
        <v>Hafenbahnpromenade Sophienhafen, Zuschüsse vom übrigen Bereich</v>
      </c>
      <c r="G332" s="4" t="s">
        <v>799</v>
      </c>
      <c r="H332" s="4" t="s">
        <v>608</v>
      </c>
      <c r="I332" s="4" t="s">
        <v>609</v>
      </c>
      <c r="J332" s="4" t="s">
        <v>66</v>
      </c>
      <c r="K332" s="14" t="s">
        <v>9</v>
      </c>
      <c r="L332" s="5" t="s">
        <v>800</v>
      </c>
      <c r="M332" s="5" t="s">
        <v>801</v>
      </c>
      <c r="N332" s="5" t="s">
        <v>199</v>
      </c>
      <c r="O332" s="5" t="s">
        <v>200</v>
      </c>
      <c r="P332" s="7"/>
      <c r="Q332" s="17">
        <v>46800</v>
      </c>
      <c r="R332" s="20"/>
      <c r="S332" s="7">
        <v>0</v>
      </c>
      <c r="T332" s="7">
        <v>0</v>
      </c>
      <c r="U332" s="8">
        <f>-S332-T332</f>
        <v>0</v>
      </c>
      <c r="V332" s="7"/>
      <c r="W332" s="17">
        <v>46800</v>
      </c>
      <c r="X332" s="7">
        <v>0</v>
      </c>
      <c r="Y332" s="7">
        <v>0</v>
      </c>
      <c r="Z332" s="8"/>
      <c r="AA332" s="7"/>
      <c r="AB332" s="8">
        <v>0</v>
      </c>
      <c r="AC332" s="20"/>
      <c r="AD332" s="8"/>
    </row>
    <row r="333" spans="1:30">
      <c r="A333" s="14" t="s">
        <v>804</v>
      </c>
      <c r="B333" s="4" t="s">
        <v>652</v>
      </c>
      <c r="C333" s="4" t="s">
        <v>757</v>
      </c>
      <c r="D333" s="4" t="s">
        <v>153</v>
      </c>
      <c r="E333" s="4" t="s">
        <v>798</v>
      </c>
      <c r="F333" s="16" t="str">
        <f t="shared" si="67"/>
        <v xml:space="preserve">Hafenbahnpromenade Sophienhafen, Umbau und Verbesserung </v>
      </c>
      <c r="G333" s="4" t="s">
        <v>799</v>
      </c>
      <c r="H333" s="4" t="s">
        <v>154</v>
      </c>
      <c r="I333" s="4" t="s">
        <v>9</v>
      </c>
      <c r="J333" s="4" t="s">
        <v>758</v>
      </c>
      <c r="K333" s="14" t="s">
        <v>805</v>
      </c>
      <c r="L333" s="5" t="s">
        <v>806</v>
      </c>
      <c r="M333" s="5" t="s">
        <v>775</v>
      </c>
      <c r="N333" s="5" t="s">
        <v>199</v>
      </c>
      <c r="O333" s="5" t="s">
        <v>200</v>
      </c>
      <c r="P333" s="6">
        <v>344800</v>
      </c>
      <c r="Q333" s="17"/>
      <c r="R333" s="19">
        <v>0</v>
      </c>
      <c r="S333" s="7">
        <v>0</v>
      </c>
      <c r="T333" s="7">
        <v>344800</v>
      </c>
      <c r="U333" s="8">
        <f t="shared" ref="U333:U346" si="68">S333-T333</f>
        <v>-344800</v>
      </c>
      <c r="V333" s="6">
        <v>0</v>
      </c>
      <c r="W333" s="17"/>
      <c r="X333" s="7">
        <v>0</v>
      </c>
      <c r="Y333" s="7">
        <v>0</v>
      </c>
      <c r="Z333" s="8">
        <f t="shared" ref="Z333:Z346" si="69">X333+Y333+AA333</f>
        <v>0</v>
      </c>
      <c r="AA333" s="7">
        <v>0</v>
      </c>
      <c r="AB333" s="8"/>
      <c r="AC333" s="20">
        <f t="shared" ref="AC333:AC346" si="70">IF(AA333-R333&gt;R333,R333,AA333)</f>
        <v>0</v>
      </c>
      <c r="AD333" s="8"/>
    </row>
    <row r="334" spans="1:30">
      <c r="A334" s="14" t="s">
        <v>807</v>
      </c>
      <c r="B334" s="4" t="s">
        <v>652</v>
      </c>
      <c r="C334" s="4" t="s">
        <v>757</v>
      </c>
      <c r="D334" s="4" t="s">
        <v>731</v>
      </c>
      <c r="E334" s="4" t="s">
        <v>798</v>
      </c>
      <c r="F334" s="16" t="str">
        <f t="shared" si="67"/>
        <v xml:space="preserve">Hafenbahnpromenade Sophienhafen, Planungsleistungen </v>
      </c>
      <c r="G334" s="4" t="s">
        <v>799</v>
      </c>
      <c r="H334" s="4" t="s">
        <v>198</v>
      </c>
      <c r="I334" s="4" t="s">
        <v>9</v>
      </c>
      <c r="J334" s="4" t="s">
        <v>758</v>
      </c>
      <c r="K334" s="14" t="s">
        <v>805</v>
      </c>
      <c r="L334" s="5" t="s">
        <v>806</v>
      </c>
      <c r="M334" s="5" t="s">
        <v>775</v>
      </c>
      <c r="N334" s="5" t="s">
        <v>199</v>
      </c>
      <c r="O334" s="5" t="s">
        <v>200</v>
      </c>
      <c r="P334" s="6">
        <v>123000</v>
      </c>
      <c r="Q334" s="17"/>
      <c r="R334" s="19">
        <v>0</v>
      </c>
      <c r="S334" s="7">
        <v>0</v>
      </c>
      <c r="T334" s="7">
        <v>123000</v>
      </c>
      <c r="U334" s="8">
        <f t="shared" si="68"/>
        <v>-123000</v>
      </c>
      <c r="V334" s="6">
        <v>0</v>
      </c>
      <c r="W334" s="17"/>
      <c r="X334" s="7">
        <v>0</v>
      </c>
      <c r="Y334" s="7">
        <v>0</v>
      </c>
      <c r="Z334" s="8">
        <f t="shared" si="69"/>
        <v>0</v>
      </c>
      <c r="AA334" s="7">
        <v>0</v>
      </c>
      <c r="AB334" s="8"/>
      <c r="AC334" s="20">
        <f t="shared" si="70"/>
        <v>0</v>
      </c>
      <c r="AD334" s="8"/>
    </row>
    <row r="335" spans="1:30">
      <c r="A335" s="54" t="s">
        <v>808</v>
      </c>
      <c r="B335" s="55" t="s">
        <v>652</v>
      </c>
      <c r="C335" s="55" t="s">
        <v>757</v>
      </c>
      <c r="D335" s="55" t="s">
        <v>153</v>
      </c>
      <c r="E335" s="55" t="s">
        <v>809</v>
      </c>
      <c r="F335" s="56" t="str">
        <f t="shared" si="67"/>
        <v xml:space="preserve">Ersatzpflanzung Bäume, Umbau und Verbesserung </v>
      </c>
      <c r="G335" s="55" t="s">
        <v>810</v>
      </c>
      <c r="H335" s="55" t="s">
        <v>154</v>
      </c>
      <c r="I335" s="55" t="s">
        <v>9</v>
      </c>
      <c r="J335" s="55" t="s">
        <v>758</v>
      </c>
      <c r="K335" s="54" t="s">
        <v>9</v>
      </c>
      <c r="L335" s="57" t="s">
        <v>763</v>
      </c>
      <c r="M335" s="57" t="s">
        <v>124</v>
      </c>
      <c r="N335" s="57" t="s">
        <v>759</v>
      </c>
      <c r="O335" s="57" t="s">
        <v>760</v>
      </c>
      <c r="P335" s="11">
        <v>21000</v>
      </c>
      <c r="Q335" s="18"/>
      <c r="R335" s="21">
        <v>37300</v>
      </c>
      <c r="S335" s="12">
        <v>0</v>
      </c>
      <c r="T335" s="12">
        <v>21000</v>
      </c>
      <c r="U335" s="13">
        <f t="shared" si="68"/>
        <v>-21000</v>
      </c>
      <c r="V335" s="11">
        <v>37300</v>
      </c>
      <c r="W335" s="18"/>
      <c r="X335" s="12">
        <v>22574.02</v>
      </c>
      <c r="Y335" s="12">
        <v>0</v>
      </c>
      <c r="Z335" s="13">
        <f t="shared" si="69"/>
        <v>37161.64</v>
      </c>
      <c r="AA335" s="12">
        <v>14587.62</v>
      </c>
      <c r="AB335" s="13"/>
      <c r="AC335" s="58">
        <f t="shared" si="70"/>
        <v>14587.62</v>
      </c>
      <c r="AD335" s="13"/>
    </row>
    <row r="336" spans="1:30">
      <c r="A336" s="59"/>
      <c r="B336" s="60"/>
      <c r="C336" s="60"/>
      <c r="D336" s="60"/>
      <c r="E336" s="60"/>
      <c r="F336" s="61" t="s">
        <v>1551</v>
      </c>
      <c r="G336" s="60"/>
      <c r="H336" s="60"/>
      <c r="I336" s="60"/>
      <c r="J336" s="60"/>
      <c r="K336" s="59"/>
      <c r="L336" s="62"/>
      <c r="M336" s="62"/>
      <c r="N336" s="62"/>
      <c r="O336" s="62"/>
      <c r="P336" s="67">
        <f>SUM(P265:P335)</f>
        <v>20814800</v>
      </c>
      <c r="Q336" s="68">
        <f t="shared" ref="Q336:AC336" si="71">SUM(Q265:Q335)</f>
        <v>13270200</v>
      </c>
      <c r="R336" s="69">
        <f t="shared" si="71"/>
        <v>4563600</v>
      </c>
      <c r="S336" s="67">
        <f t="shared" si="71"/>
        <v>0</v>
      </c>
      <c r="T336" s="67">
        <f t="shared" si="71"/>
        <v>4381400</v>
      </c>
      <c r="U336" s="68">
        <f t="shared" si="71"/>
        <v>-4381400</v>
      </c>
      <c r="V336" s="67">
        <f t="shared" si="71"/>
        <v>20997000</v>
      </c>
      <c r="W336" s="68">
        <f t="shared" si="71"/>
        <v>13270200</v>
      </c>
      <c r="X336" s="67">
        <f t="shared" si="71"/>
        <v>5752420.4899999993</v>
      </c>
      <c r="Y336" s="67">
        <f t="shared" si="71"/>
        <v>314254.57</v>
      </c>
      <c r="Z336" s="68">
        <f t="shared" si="71"/>
        <v>13488612.640000002</v>
      </c>
      <c r="AA336" s="67">
        <f t="shared" si="71"/>
        <v>7421937.5800000001</v>
      </c>
      <c r="AB336" s="68">
        <f t="shared" si="71"/>
        <v>3266876.71</v>
      </c>
      <c r="AC336" s="69">
        <f t="shared" si="71"/>
        <v>5814962.3800000008</v>
      </c>
      <c r="AD336" s="63"/>
    </row>
    <row r="337" spans="1:30">
      <c r="A337" s="14" t="s">
        <v>811</v>
      </c>
      <c r="B337" s="4" t="s">
        <v>812</v>
      </c>
      <c r="C337" s="4" t="s">
        <v>813</v>
      </c>
      <c r="D337" s="4" t="s">
        <v>3</v>
      </c>
      <c r="E337" s="4" t="s">
        <v>4</v>
      </c>
      <c r="F337" s="16" t="str">
        <f t="shared" si="67"/>
        <v>Jahresansätze, geringwertige Wirtschafts- güter</v>
      </c>
      <c r="G337" s="4" t="s">
        <v>5</v>
      </c>
      <c r="H337" s="4" t="s">
        <v>6</v>
      </c>
      <c r="I337" s="4" t="s">
        <v>7</v>
      </c>
      <c r="J337" s="4" t="s">
        <v>400</v>
      </c>
      <c r="K337" s="14" t="s">
        <v>9</v>
      </c>
      <c r="L337" s="5" t="s">
        <v>10</v>
      </c>
      <c r="M337" s="5" t="s">
        <v>11</v>
      </c>
      <c r="N337" s="5" t="s">
        <v>199</v>
      </c>
      <c r="O337" s="5" t="s">
        <v>200</v>
      </c>
      <c r="P337" s="6">
        <v>3800</v>
      </c>
      <c r="Q337" s="17"/>
      <c r="R337" s="19">
        <v>0</v>
      </c>
      <c r="S337" s="7">
        <v>0</v>
      </c>
      <c r="T337" s="7">
        <v>2600</v>
      </c>
      <c r="U337" s="8">
        <f t="shared" si="68"/>
        <v>-2600</v>
      </c>
      <c r="V337" s="6">
        <v>1200</v>
      </c>
      <c r="W337" s="17"/>
      <c r="X337" s="7">
        <v>578.84</v>
      </c>
      <c r="Y337" s="7">
        <v>0</v>
      </c>
      <c r="Z337" s="8">
        <f t="shared" si="69"/>
        <v>1151.92</v>
      </c>
      <c r="AA337" s="7">
        <v>573.08000000000004</v>
      </c>
      <c r="AB337" s="8"/>
      <c r="AC337" s="20">
        <f t="shared" si="70"/>
        <v>0</v>
      </c>
      <c r="AD337" s="8"/>
    </row>
    <row r="338" spans="1:30">
      <c r="A338" s="14" t="s">
        <v>814</v>
      </c>
      <c r="B338" s="4" t="s">
        <v>812</v>
      </c>
      <c r="C338" s="4" t="s">
        <v>813</v>
      </c>
      <c r="D338" s="4" t="s">
        <v>25</v>
      </c>
      <c r="E338" s="4" t="s">
        <v>4</v>
      </c>
      <c r="F338" s="16" t="str">
        <f t="shared" si="67"/>
        <v xml:space="preserve">Jahresansätze, Geräte, Maschinen </v>
      </c>
      <c r="G338" s="4" t="s">
        <v>5</v>
      </c>
      <c r="H338" s="4" t="s">
        <v>26</v>
      </c>
      <c r="I338" s="4" t="s">
        <v>9</v>
      </c>
      <c r="J338" s="4" t="s">
        <v>400</v>
      </c>
      <c r="K338" s="14" t="s">
        <v>815</v>
      </c>
      <c r="L338" s="5" t="s">
        <v>17</v>
      </c>
      <c r="M338" s="5" t="s">
        <v>11</v>
      </c>
      <c r="N338" s="5" t="s">
        <v>199</v>
      </c>
      <c r="O338" s="5" t="s">
        <v>200</v>
      </c>
      <c r="P338" s="6">
        <v>900</v>
      </c>
      <c r="Q338" s="17"/>
      <c r="R338" s="19">
        <v>0</v>
      </c>
      <c r="S338" s="7">
        <v>0</v>
      </c>
      <c r="T338" s="7">
        <v>900</v>
      </c>
      <c r="U338" s="8">
        <f t="shared" si="68"/>
        <v>-900</v>
      </c>
      <c r="V338" s="6">
        <v>0</v>
      </c>
      <c r="W338" s="17"/>
      <c r="X338" s="7">
        <v>0</v>
      </c>
      <c r="Y338" s="7">
        <v>0</v>
      </c>
      <c r="Z338" s="8">
        <f t="shared" si="69"/>
        <v>0</v>
      </c>
      <c r="AA338" s="7">
        <v>0</v>
      </c>
      <c r="AB338" s="8"/>
      <c r="AC338" s="20">
        <f t="shared" si="70"/>
        <v>0</v>
      </c>
      <c r="AD338" s="8"/>
    </row>
    <row r="339" spans="1:30">
      <c r="A339" s="14" t="s">
        <v>816</v>
      </c>
      <c r="B339" s="4" t="s">
        <v>812</v>
      </c>
      <c r="C339" s="4" t="s">
        <v>813</v>
      </c>
      <c r="D339" s="4" t="s">
        <v>15</v>
      </c>
      <c r="E339" s="4" t="s">
        <v>4</v>
      </c>
      <c r="F339" s="16" t="str">
        <f t="shared" si="67"/>
        <v xml:space="preserve">Jahresansätze, Ausstattung </v>
      </c>
      <c r="G339" s="4" t="s">
        <v>5</v>
      </c>
      <c r="H339" s="4" t="s">
        <v>1543</v>
      </c>
      <c r="I339" s="4" t="s">
        <v>9</v>
      </c>
      <c r="J339" s="4" t="s">
        <v>400</v>
      </c>
      <c r="K339" s="14" t="s">
        <v>815</v>
      </c>
      <c r="L339" s="5" t="s">
        <v>17</v>
      </c>
      <c r="M339" s="5" t="s">
        <v>11</v>
      </c>
      <c r="N339" s="5" t="s">
        <v>199</v>
      </c>
      <c r="O339" s="5" t="s">
        <v>200</v>
      </c>
      <c r="P339" s="6">
        <v>1800</v>
      </c>
      <c r="Q339" s="17"/>
      <c r="R339" s="19">
        <v>0</v>
      </c>
      <c r="S339" s="7">
        <v>0</v>
      </c>
      <c r="T339" s="7">
        <v>1800</v>
      </c>
      <c r="U339" s="8">
        <f t="shared" si="68"/>
        <v>-1800</v>
      </c>
      <c r="V339" s="6">
        <v>0</v>
      </c>
      <c r="W339" s="17"/>
      <c r="X339" s="7">
        <v>0</v>
      </c>
      <c r="Y339" s="7">
        <v>0</v>
      </c>
      <c r="Z339" s="8">
        <f t="shared" si="69"/>
        <v>0</v>
      </c>
      <c r="AA339" s="7">
        <v>0</v>
      </c>
      <c r="AB339" s="8"/>
      <c r="AC339" s="20">
        <f t="shared" si="70"/>
        <v>0</v>
      </c>
      <c r="AD339" s="8"/>
    </row>
    <row r="340" spans="1:30">
      <c r="A340" s="14" t="s">
        <v>817</v>
      </c>
      <c r="B340" s="4" t="s">
        <v>812</v>
      </c>
      <c r="C340" s="4" t="s">
        <v>818</v>
      </c>
      <c r="D340" s="4" t="s">
        <v>3</v>
      </c>
      <c r="E340" s="4" t="s">
        <v>4</v>
      </c>
      <c r="F340" s="16" t="str">
        <f t="shared" si="67"/>
        <v>Jahresansätze, geringwertige Wirtschafts- güter</v>
      </c>
      <c r="G340" s="4" t="s">
        <v>5</v>
      </c>
      <c r="H340" s="4" t="s">
        <v>6</v>
      </c>
      <c r="I340" s="4" t="s">
        <v>7</v>
      </c>
      <c r="J340" s="4" t="s">
        <v>819</v>
      </c>
      <c r="K340" s="14" t="s">
        <v>9</v>
      </c>
      <c r="L340" s="5" t="s">
        <v>10</v>
      </c>
      <c r="M340" s="5" t="s">
        <v>11</v>
      </c>
      <c r="N340" s="5" t="s">
        <v>820</v>
      </c>
      <c r="O340" s="5" t="s">
        <v>821</v>
      </c>
      <c r="P340" s="6">
        <v>900</v>
      </c>
      <c r="Q340" s="17"/>
      <c r="R340" s="19">
        <v>0</v>
      </c>
      <c r="S340" s="7">
        <v>0</v>
      </c>
      <c r="T340" s="7">
        <v>900</v>
      </c>
      <c r="U340" s="8">
        <f t="shared" si="68"/>
        <v>-900</v>
      </c>
      <c r="V340" s="6">
        <v>0</v>
      </c>
      <c r="W340" s="17"/>
      <c r="X340" s="7">
        <v>0</v>
      </c>
      <c r="Y340" s="7">
        <v>0</v>
      </c>
      <c r="Z340" s="8">
        <f t="shared" si="69"/>
        <v>0</v>
      </c>
      <c r="AA340" s="7">
        <v>0</v>
      </c>
      <c r="AB340" s="8"/>
      <c r="AC340" s="20">
        <f t="shared" si="70"/>
        <v>0</v>
      </c>
      <c r="AD340" s="8"/>
    </row>
    <row r="341" spans="1:30">
      <c r="A341" s="14" t="s">
        <v>822</v>
      </c>
      <c r="B341" s="4" t="s">
        <v>812</v>
      </c>
      <c r="C341" s="4" t="s">
        <v>818</v>
      </c>
      <c r="D341" s="4" t="s">
        <v>25</v>
      </c>
      <c r="E341" s="4" t="s">
        <v>4</v>
      </c>
      <c r="F341" s="16" t="str">
        <f t="shared" si="67"/>
        <v xml:space="preserve">Jahresansätze, Geräte, Maschinen </v>
      </c>
      <c r="G341" s="4" t="s">
        <v>5</v>
      </c>
      <c r="H341" s="4" t="s">
        <v>26</v>
      </c>
      <c r="I341" s="4" t="s">
        <v>9</v>
      </c>
      <c r="J341" s="4" t="s">
        <v>819</v>
      </c>
      <c r="K341" s="14" t="s">
        <v>823</v>
      </c>
      <c r="L341" s="5" t="s">
        <v>17</v>
      </c>
      <c r="M341" s="5" t="s">
        <v>11</v>
      </c>
      <c r="N341" s="5" t="s">
        <v>820</v>
      </c>
      <c r="O341" s="5" t="s">
        <v>821</v>
      </c>
      <c r="P341" s="6">
        <v>6300</v>
      </c>
      <c r="Q341" s="17"/>
      <c r="R341" s="19">
        <v>0</v>
      </c>
      <c r="S341" s="7">
        <v>0</v>
      </c>
      <c r="T341" s="7">
        <v>6300</v>
      </c>
      <c r="U341" s="8">
        <f t="shared" si="68"/>
        <v>-6300</v>
      </c>
      <c r="V341" s="6">
        <v>0</v>
      </c>
      <c r="W341" s="17"/>
      <c r="X341" s="7">
        <v>0</v>
      </c>
      <c r="Y341" s="7">
        <v>0</v>
      </c>
      <c r="Z341" s="8">
        <f t="shared" si="69"/>
        <v>0</v>
      </c>
      <c r="AA341" s="7">
        <v>0</v>
      </c>
      <c r="AB341" s="8"/>
      <c r="AC341" s="20">
        <f t="shared" si="70"/>
        <v>0</v>
      </c>
      <c r="AD341" s="8"/>
    </row>
    <row r="342" spans="1:30">
      <c r="A342" s="14" t="s">
        <v>824</v>
      </c>
      <c r="B342" s="4" t="s">
        <v>812</v>
      </c>
      <c r="C342" s="4" t="s">
        <v>818</v>
      </c>
      <c r="D342" s="4" t="s">
        <v>82</v>
      </c>
      <c r="E342" s="4" t="s">
        <v>4</v>
      </c>
      <c r="F342" s="16" t="str">
        <f t="shared" si="67"/>
        <v xml:space="preserve">Jahresansätze, Fahrzeuge </v>
      </c>
      <c r="G342" s="4" t="s">
        <v>5</v>
      </c>
      <c r="H342" s="4" t="s">
        <v>83</v>
      </c>
      <c r="I342" s="4" t="s">
        <v>9</v>
      </c>
      <c r="J342" s="4" t="s">
        <v>819</v>
      </c>
      <c r="K342" s="14" t="s">
        <v>823</v>
      </c>
      <c r="L342" s="5" t="s">
        <v>17</v>
      </c>
      <c r="M342" s="5" t="s">
        <v>11</v>
      </c>
      <c r="N342" s="5" t="s">
        <v>820</v>
      </c>
      <c r="O342" s="5" t="s">
        <v>821</v>
      </c>
      <c r="P342" s="6">
        <v>10000</v>
      </c>
      <c r="Q342" s="17"/>
      <c r="R342" s="19">
        <v>0</v>
      </c>
      <c r="S342" s="7">
        <v>0</v>
      </c>
      <c r="T342" s="7">
        <v>10000</v>
      </c>
      <c r="U342" s="8">
        <f t="shared" si="68"/>
        <v>-10000</v>
      </c>
      <c r="V342" s="6">
        <v>0</v>
      </c>
      <c r="W342" s="17"/>
      <c r="X342" s="7">
        <v>0</v>
      </c>
      <c r="Y342" s="7">
        <v>0</v>
      </c>
      <c r="Z342" s="8">
        <f t="shared" si="69"/>
        <v>0</v>
      </c>
      <c r="AA342" s="7">
        <v>0</v>
      </c>
      <c r="AB342" s="8"/>
      <c r="AC342" s="20">
        <f t="shared" si="70"/>
        <v>0</v>
      </c>
      <c r="AD342" s="8"/>
    </row>
    <row r="343" spans="1:30">
      <c r="A343" s="14" t="s">
        <v>825</v>
      </c>
      <c r="B343" s="4" t="s">
        <v>812</v>
      </c>
      <c r="C343" s="4" t="s">
        <v>826</v>
      </c>
      <c r="D343" s="4" t="s">
        <v>3</v>
      </c>
      <c r="E343" s="4" t="s">
        <v>4</v>
      </c>
      <c r="F343" s="16" t="str">
        <f t="shared" si="67"/>
        <v>Jahresansätze, geringwertige Wirtschafts- güter</v>
      </c>
      <c r="G343" s="4" t="s">
        <v>5</v>
      </c>
      <c r="H343" s="4" t="s">
        <v>6</v>
      </c>
      <c r="I343" s="4" t="s">
        <v>7</v>
      </c>
      <c r="J343" s="4" t="s">
        <v>827</v>
      </c>
      <c r="K343" s="14" t="s">
        <v>9</v>
      </c>
      <c r="L343" s="5" t="s">
        <v>10</v>
      </c>
      <c r="M343" s="5" t="s">
        <v>11</v>
      </c>
      <c r="N343" s="5" t="s">
        <v>828</v>
      </c>
      <c r="O343" s="5" t="s">
        <v>829</v>
      </c>
      <c r="P343" s="6">
        <v>2700</v>
      </c>
      <c r="Q343" s="17"/>
      <c r="R343" s="19">
        <v>0</v>
      </c>
      <c r="S343" s="7">
        <v>0</v>
      </c>
      <c r="T343" s="7">
        <v>2400</v>
      </c>
      <c r="U343" s="8">
        <f t="shared" si="68"/>
        <v>-2400</v>
      </c>
      <c r="V343" s="6">
        <v>300</v>
      </c>
      <c r="W343" s="17"/>
      <c r="X343" s="7">
        <v>0</v>
      </c>
      <c r="Y343" s="7">
        <v>0</v>
      </c>
      <c r="Z343" s="8">
        <f t="shared" si="69"/>
        <v>222.53</v>
      </c>
      <c r="AA343" s="7">
        <v>222.53</v>
      </c>
      <c r="AB343" s="8"/>
      <c r="AC343" s="20">
        <f t="shared" si="70"/>
        <v>0</v>
      </c>
      <c r="AD343" s="8"/>
    </row>
    <row r="344" spans="1:30">
      <c r="A344" s="14" t="s">
        <v>830</v>
      </c>
      <c r="B344" s="4" t="s">
        <v>812</v>
      </c>
      <c r="C344" s="4" t="s">
        <v>826</v>
      </c>
      <c r="D344" s="4" t="s">
        <v>34</v>
      </c>
      <c r="E344" s="4" t="s">
        <v>4</v>
      </c>
      <c r="F344" s="16" t="str">
        <f t="shared" si="67"/>
        <v xml:space="preserve">Jahresansätze, Büromaschinen </v>
      </c>
      <c r="G344" s="4" t="s">
        <v>5</v>
      </c>
      <c r="H344" s="4" t="s">
        <v>79</v>
      </c>
      <c r="I344" s="4" t="s">
        <v>9</v>
      </c>
      <c r="J344" s="4" t="s">
        <v>827</v>
      </c>
      <c r="K344" s="14" t="s">
        <v>9</v>
      </c>
      <c r="L344" s="5" t="s">
        <v>17</v>
      </c>
      <c r="M344" s="5" t="s">
        <v>11</v>
      </c>
      <c r="N344" s="5" t="s">
        <v>828</v>
      </c>
      <c r="O344" s="5" t="s">
        <v>829</v>
      </c>
      <c r="P344" s="6">
        <v>500</v>
      </c>
      <c r="Q344" s="17"/>
      <c r="R344" s="19">
        <v>0</v>
      </c>
      <c r="S344" s="7">
        <v>0</v>
      </c>
      <c r="T344" s="7">
        <v>500</v>
      </c>
      <c r="U344" s="8">
        <f t="shared" si="68"/>
        <v>-500</v>
      </c>
      <c r="V344" s="6">
        <v>0</v>
      </c>
      <c r="W344" s="17"/>
      <c r="X344" s="7">
        <v>0</v>
      </c>
      <c r="Y344" s="7">
        <v>0</v>
      </c>
      <c r="Z344" s="8">
        <f t="shared" si="69"/>
        <v>0</v>
      </c>
      <c r="AA344" s="7">
        <v>0</v>
      </c>
      <c r="AB344" s="8"/>
      <c r="AC344" s="20">
        <f t="shared" si="70"/>
        <v>0</v>
      </c>
      <c r="AD344" s="8"/>
    </row>
    <row r="345" spans="1:30">
      <c r="A345" s="14" t="s">
        <v>831</v>
      </c>
      <c r="B345" s="4" t="s">
        <v>812</v>
      </c>
      <c r="C345" s="4" t="s">
        <v>832</v>
      </c>
      <c r="D345" s="4" t="s">
        <v>3</v>
      </c>
      <c r="E345" s="4" t="s">
        <v>4</v>
      </c>
      <c r="F345" s="16" t="str">
        <f t="shared" si="67"/>
        <v>Jahresansätze, geringwertige Wirtschafts- güter</v>
      </c>
      <c r="G345" s="4" t="s">
        <v>5</v>
      </c>
      <c r="H345" s="4" t="s">
        <v>6</v>
      </c>
      <c r="I345" s="4" t="s">
        <v>7</v>
      </c>
      <c r="J345" s="4" t="s">
        <v>400</v>
      </c>
      <c r="K345" s="14" t="s">
        <v>9</v>
      </c>
      <c r="L345" s="5" t="s">
        <v>10</v>
      </c>
      <c r="M345" s="5" t="s">
        <v>11</v>
      </c>
      <c r="N345" s="5" t="s">
        <v>199</v>
      </c>
      <c r="O345" s="5" t="s">
        <v>200</v>
      </c>
      <c r="P345" s="6">
        <v>400</v>
      </c>
      <c r="Q345" s="17"/>
      <c r="R345" s="19">
        <v>0</v>
      </c>
      <c r="S345" s="7">
        <v>0</v>
      </c>
      <c r="T345" s="7">
        <v>400</v>
      </c>
      <c r="U345" s="8">
        <f t="shared" si="68"/>
        <v>-400</v>
      </c>
      <c r="V345" s="6">
        <v>0</v>
      </c>
      <c r="W345" s="17"/>
      <c r="X345" s="7">
        <v>0</v>
      </c>
      <c r="Y345" s="7">
        <v>0</v>
      </c>
      <c r="Z345" s="8">
        <f t="shared" si="69"/>
        <v>0</v>
      </c>
      <c r="AA345" s="7">
        <v>0</v>
      </c>
      <c r="AB345" s="8"/>
      <c r="AC345" s="20">
        <f t="shared" si="70"/>
        <v>0</v>
      </c>
      <c r="AD345" s="8"/>
    </row>
    <row r="346" spans="1:30">
      <c r="A346" s="14" t="s">
        <v>833</v>
      </c>
      <c r="B346" s="4" t="s">
        <v>812</v>
      </c>
      <c r="C346" s="4" t="s">
        <v>832</v>
      </c>
      <c r="D346" s="4" t="s">
        <v>15</v>
      </c>
      <c r="E346" s="4" t="s">
        <v>4</v>
      </c>
      <c r="F346" s="16" t="str">
        <f t="shared" si="67"/>
        <v xml:space="preserve">Jahresansätze, Ausstattung </v>
      </c>
      <c r="G346" s="4" t="s">
        <v>5</v>
      </c>
      <c r="H346" s="4" t="s">
        <v>1543</v>
      </c>
      <c r="I346" s="4" t="s">
        <v>9</v>
      </c>
      <c r="J346" s="4" t="s">
        <v>400</v>
      </c>
      <c r="K346" s="14" t="s">
        <v>9</v>
      </c>
      <c r="L346" s="5" t="s">
        <v>17</v>
      </c>
      <c r="M346" s="5" t="s">
        <v>11</v>
      </c>
      <c r="N346" s="5" t="s">
        <v>199</v>
      </c>
      <c r="O346" s="5" t="s">
        <v>200</v>
      </c>
      <c r="P346" s="6">
        <v>900</v>
      </c>
      <c r="Q346" s="17"/>
      <c r="R346" s="19">
        <v>0</v>
      </c>
      <c r="S346" s="7">
        <v>0</v>
      </c>
      <c r="T346" s="7">
        <v>900</v>
      </c>
      <c r="U346" s="8">
        <f t="shared" si="68"/>
        <v>-900</v>
      </c>
      <c r="V346" s="6">
        <v>0</v>
      </c>
      <c r="W346" s="17"/>
      <c r="X346" s="7">
        <v>0</v>
      </c>
      <c r="Y346" s="7">
        <v>0</v>
      </c>
      <c r="Z346" s="8">
        <f t="shared" si="69"/>
        <v>0</v>
      </c>
      <c r="AA346" s="7">
        <v>0</v>
      </c>
      <c r="AB346" s="8"/>
      <c r="AC346" s="20">
        <f t="shared" si="70"/>
        <v>0</v>
      </c>
      <c r="AD346" s="8"/>
    </row>
    <row r="347" spans="1:30" ht="15" customHeight="1">
      <c r="A347" s="14" t="s">
        <v>834</v>
      </c>
      <c r="B347" s="4" t="s">
        <v>812</v>
      </c>
      <c r="C347" s="4" t="s">
        <v>832</v>
      </c>
      <c r="D347" s="4" t="s">
        <v>835</v>
      </c>
      <c r="E347" s="4" t="s">
        <v>117</v>
      </c>
      <c r="F347" s="16" t="str">
        <f t="shared" si="67"/>
        <v>Förmliches Sanierungsgebiet Histor. Altstadtkern, Darlehensrückflüsse von privaten Unternehmen</v>
      </c>
      <c r="G347" s="4" t="s">
        <v>836</v>
      </c>
      <c r="H347" s="4" t="s">
        <v>837</v>
      </c>
      <c r="I347" s="4" t="s">
        <v>838</v>
      </c>
      <c r="J347" s="4" t="s">
        <v>400</v>
      </c>
      <c r="K347" s="14" t="s">
        <v>9</v>
      </c>
      <c r="L347" s="5" t="s">
        <v>839</v>
      </c>
      <c r="M347" s="5" t="s">
        <v>644</v>
      </c>
      <c r="N347" s="5" t="s">
        <v>199</v>
      </c>
      <c r="O347" s="5" t="s">
        <v>200</v>
      </c>
      <c r="P347" s="7"/>
      <c r="Q347" s="17">
        <v>0</v>
      </c>
      <c r="R347" s="20"/>
      <c r="S347" s="7">
        <v>0</v>
      </c>
      <c r="T347" s="7">
        <v>0</v>
      </c>
      <c r="U347" s="8">
        <f>-S347-T347</f>
        <v>0</v>
      </c>
      <c r="V347" s="7"/>
      <c r="W347" s="17">
        <v>0</v>
      </c>
      <c r="X347" s="7">
        <v>0</v>
      </c>
      <c r="Y347" s="7">
        <v>0</v>
      </c>
      <c r="Z347" s="8"/>
      <c r="AA347" s="7"/>
      <c r="AB347" s="8">
        <v>1068399.21</v>
      </c>
      <c r="AC347" s="20"/>
      <c r="AD347" s="8"/>
    </row>
    <row r="348" spans="1:30" ht="15" customHeight="1">
      <c r="A348" s="14" t="s">
        <v>840</v>
      </c>
      <c r="B348" s="4" t="s">
        <v>812</v>
      </c>
      <c r="C348" s="4" t="s">
        <v>832</v>
      </c>
      <c r="D348" s="4" t="s">
        <v>667</v>
      </c>
      <c r="E348" s="4" t="s">
        <v>117</v>
      </c>
      <c r="F348" s="16" t="str">
        <f t="shared" si="67"/>
        <v>Förmliches Sanierungsgebiet Histor. Altstadtkern, Veräußerung von Gebäuden und Grundstücken</v>
      </c>
      <c r="G348" s="4" t="s">
        <v>836</v>
      </c>
      <c r="H348" s="4" t="s">
        <v>669</v>
      </c>
      <c r="I348" s="4" t="s">
        <v>670</v>
      </c>
      <c r="J348" s="4" t="s">
        <v>84</v>
      </c>
      <c r="K348" s="14" t="s">
        <v>9</v>
      </c>
      <c r="L348" s="5" t="s">
        <v>839</v>
      </c>
      <c r="M348" s="5" t="s">
        <v>109</v>
      </c>
      <c r="N348" s="5" t="s">
        <v>199</v>
      </c>
      <c r="O348" s="5" t="s">
        <v>200</v>
      </c>
      <c r="P348" s="7"/>
      <c r="Q348" s="17">
        <v>18700</v>
      </c>
      <c r="R348" s="20"/>
      <c r="S348" s="7">
        <v>-3100</v>
      </c>
      <c r="T348" s="7">
        <v>0</v>
      </c>
      <c r="U348" s="8">
        <f>-S348-T348</f>
        <v>3100</v>
      </c>
      <c r="V348" s="7"/>
      <c r="W348" s="17">
        <v>21800</v>
      </c>
      <c r="X348" s="7">
        <v>0</v>
      </c>
      <c r="Y348" s="7">
        <v>0</v>
      </c>
      <c r="Z348" s="8"/>
      <c r="AA348" s="7"/>
      <c r="AB348" s="8">
        <v>51549.65</v>
      </c>
      <c r="AC348" s="20"/>
      <c r="AD348" s="8"/>
    </row>
    <row r="349" spans="1:30" ht="15" customHeight="1">
      <c r="A349" s="14" t="s">
        <v>841</v>
      </c>
      <c r="B349" s="4" t="s">
        <v>812</v>
      </c>
      <c r="C349" s="4" t="s">
        <v>832</v>
      </c>
      <c r="D349" s="4" t="s">
        <v>842</v>
      </c>
      <c r="E349" s="4" t="s">
        <v>117</v>
      </c>
      <c r="F349" s="16" t="str">
        <f t="shared" si="67"/>
        <v>Förmliches Sanierungsgebiet Histor. Altstadtkern, Zuweisungen vom Land - Stadtsanierung</v>
      </c>
      <c r="G349" s="4" t="s">
        <v>836</v>
      </c>
      <c r="H349" s="4" t="s">
        <v>207</v>
      </c>
      <c r="I349" s="4" t="s">
        <v>843</v>
      </c>
      <c r="J349" s="4" t="s">
        <v>66</v>
      </c>
      <c r="K349" s="14" t="s">
        <v>9</v>
      </c>
      <c r="L349" s="5" t="s">
        <v>844</v>
      </c>
      <c r="M349" s="5" t="s">
        <v>398</v>
      </c>
      <c r="N349" s="5" t="s">
        <v>199</v>
      </c>
      <c r="O349" s="5" t="s">
        <v>200</v>
      </c>
      <c r="P349" s="7"/>
      <c r="Q349" s="17">
        <v>1454600</v>
      </c>
      <c r="R349" s="20"/>
      <c r="S349" s="7">
        <v>0</v>
      </c>
      <c r="T349" s="7">
        <v>0</v>
      </c>
      <c r="U349" s="8">
        <f>-S349-T349</f>
        <v>0</v>
      </c>
      <c r="V349" s="7"/>
      <c r="W349" s="17">
        <v>1454600</v>
      </c>
      <c r="X349" s="7">
        <v>0</v>
      </c>
      <c r="Y349" s="7">
        <v>0</v>
      </c>
      <c r="Z349" s="8"/>
      <c r="AA349" s="7"/>
      <c r="AB349" s="8">
        <v>757000</v>
      </c>
      <c r="AC349" s="20"/>
      <c r="AD349" s="8"/>
    </row>
    <row r="350" spans="1:30">
      <c r="A350" s="14" t="s">
        <v>845</v>
      </c>
      <c r="B350" s="4" t="s">
        <v>812</v>
      </c>
      <c r="C350" s="4" t="s">
        <v>832</v>
      </c>
      <c r="D350" s="4" t="s">
        <v>121</v>
      </c>
      <c r="E350" s="4" t="s">
        <v>117</v>
      </c>
      <c r="F350" s="16" t="str">
        <f t="shared" si="67"/>
        <v xml:space="preserve">Förmliches Sanierungsgebiet Histor. Altstadtkern, (UK) Große Nikolaistraße </v>
      </c>
      <c r="G350" s="4" t="s">
        <v>836</v>
      </c>
      <c r="H350" s="4" t="s">
        <v>846</v>
      </c>
      <c r="I350" s="4" t="s">
        <v>9</v>
      </c>
      <c r="J350" s="4" t="s">
        <v>123</v>
      </c>
      <c r="K350" s="14" t="s">
        <v>9</v>
      </c>
      <c r="L350" s="5" t="s">
        <v>839</v>
      </c>
      <c r="M350" s="5" t="s">
        <v>401</v>
      </c>
      <c r="N350" s="5" t="s">
        <v>199</v>
      </c>
      <c r="O350" s="5" t="s">
        <v>200</v>
      </c>
      <c r="P350" s="6">
        <v>160000</v>
      </c>
      <c r="Q350" s="17"/>
      <c r="R350" s="19">
        <v>35800</v>
      </c>
      <c r="S350" s="7">
        <v>0</v>
      </c>
      <c r="T350" s="7">
        <v>160000</v>
      </c>
      <c r="U350" s="8">
        <f t="shared" ref="U350:U364" si="72">S350-T350</f>
        <v>-160000</v>
      </c>
      <c r="V350" s="6">
        <v>35800</v>
      </c>
      <c r="W350" s="17"/>
      <c r="X350" s="7">
        <v>187610.11</v>
      </c>
      <c r="Y350" s="7">
        <v>1747.87</v>
      </c>
      <c r="Z350" s="8">
        <f t="shared" ref="Z350:Z364" si="73">X350+Y350+AA350</f>
        <v>194538.55999999997</v>
      </c>
      <c r="AA350" s="7">
        <v>5180.58</v>
      </c>
      <c r="AB350" s="8"/>
      <c r="AC350" s="20">
        <f t="shared" ref="AC350:AC364" si="74">IF(AA350-R350&gt;R350,R350,AA350)</f>
        <v>5180.58</v>
      </c>
      <c r="AD350" s="8"/>
    </row>
    <row r="351" spans="1:30">
      <c r="A351" s="14" t="s">
        <v>847</v>
      </c>
      <c r="B351" s="4" t="s">
        <v>812</v>
      </c>
      <c r="C351" s="4" t="s">
        <v>832</v>
      </c>
      <c r="D351" s="4" t="s">
        <v>121</v>
      </c>
      <c r="E351" s="4" t="s">
        <v>117</v>
      </c>
      <c r="F351" s="16" t="str">
        <f t="shared" si="67"/>
        <v xml:space="preserve">Förmliches Sanierungsgebiet Histor. Altstadtkern, (UK) Barfüßer Straße </v>
      </c>
      <c r="G351" s="4" t="s">
        <v>836</v>
      </c>
      <c r="H351" s="4" t="s">
        <v>848</v>
      </c>
      <c r="I351" s="4" t="s">
        <v>9</v>
      </c>
      <c r="J351" s="4" t="s">
        <v>123</v>
      </c>
      <c r="K351" s="14" t="s">
        <v>849</v>
      </c>
      <c r="L351" s="5" t="s">
        <v>839</v>
      </c>
      <c r="M351" s="5" t="s">
        <v>401</v>
      </c>
      <c r="N351" s="5" t="s">
        <v>199</v>
      </c>
      <c r="O351" s="5" t="s">
        <v>200</v>
      </c>
      <c r="P351" s="6">
        <v>269000</v>
      </c>
      <c r="Q351" s="17"/>
      <c r="R351" s="19">
        <v>0</v>
      </c>
      <c r="S351" s="7">
        <v>0</v>
      </c>
      <c r="T351" s="7">
        <v>269000</v>
      </c>
      <c r="U351" s="8">
        <f t="shared" si="72"/>
        <v>-269000</v>
      </c>
      <c r="V351" s="6">
        <v>0</v>
      </c>
      <c r="W351" s="17"/>
      <c r="X351" s="7">
        <v>0</v>
      </c>
      <c r="Y351" s="7">
        <v>0</v>
      </c>
      <c r="Z351" s="8">
        <f t="shared" si="73"/>
        <v>0</v>
      </c>
      <c r="AA351" s="7">
        <v>0</v>
      </c>
      <c r="AB351" s="8"/>
      <c r="AC351" s="20">
        <f t="shared" si="74"/>
        <v>0</v>
      </c>
      <c r="AD351" s="8"/>
    </row>
    <row r="352" spans="1:30">
      <c r="A352" s="14" t="s">
        <v>850</v>
      </c>
      <c r="B352" s="4" t="s">
        <v>812</v>
      </c>
      <c r="C352" s="4" t="s">
        <v>832</v>
      </c>
      <c r="D352" s="4" t="s">
        <v>121</v>
      </c>
      <c r="E352" s="4" t="s">
        <v>117</v>
      </c>
      <c r="F352" s="16" t="str">
        <f t="shared" si="67"/>
        <v xml:space="preserve">Förmliches Sanierungsgebiet Histor. Altstadtkern, (UK) Schulstraße </v>
      </c>
      <c r="G352" s="4" t="s">
        <v>836</v>
      </c>
      <c r="H352" s="4" t="s">
        <v>851</v>
      </c>
      <c r="I352" s="4" t="s">
        <v>9</v>
      </c>
      <c r="J352" s="4" t="s">
        <v>123</v>
      </c>
      <c r="K352" s="14" t="s">
        <v>852</v>
      </c>
      <c r="L352" s="5" t="s">
        <v>839</v>
      </c>
      <c r="M352" s="5" t="s">
        <v>401</v>
      </c>
      <c r="N352" s="5" t="s">
        <v>199</v>
      </c>
      <c r="O352" s="5" t="s">
        <v>200</v>
      </c>
      <c r="P352" s="6">
        <v>246000</v>
      </c>
      <c r="Q352" s="17"/>
      <c r="R352" s="19">
        <v>0</v>
      </c>
      <c r="S352" s="7">
        <v>0</v>
      </c>
      <c r="T352" s="7">
        <v>246000</v>
      </c>
      <c r="U352" s="8">
        <f t="shared" si="72"/>
        <v>-246000</v>
      </c>
      <c r="V352" s="6">
        <v>0</v>
      </c>
      <c r="W352" s="17"/>
      <c r="X352" s="7">
        <v>0</v>
      </c>
      <c r="Y352" s="7">
        <v>0</v>
      </c>
      <c r="Z352" s="8">
        <f t="shared" si="73"/>
        <v>0</v>
      </c>
      <c r="AA352" s="7">
        <v>0</v>
      </c>
      <c r="AB352" s="8"/>
      <c r="AC352" s="20">
        <f t="shared" si="74"/>
        <v>0</v>
      </c>
      <c r="AD352" s="8"/>
    </row>
    <row r="353" spans="1:30">
      <c r="A353" s="14" t="s">
        <v>853</v>
      </c>
      <c r="B353" s="4" t="s">
        <v>812</v>
      </c>
      <c r="C353" s="4" t="s">
        <v>832</v>
      </c>
      <c r="D353" s="4" t="s">
        <v>121</v>
      </c>
      <c r="E353" s="4" t="s">
        <v>117</v>
      </c>
      <c r="F353" s="16" t="str">
        <f t="shared" si="67"/>
        <v xml:space="preserve">Förmliches Sanierungsgebiet Histor. Altstadtkern, (UK) Große Steinstraße </v>
      </c>
      <c r="G353" s="4" t="s">
        <v>836</v>
      </c>
      <c r="H353" s="4" t="s">
        <v>854</v>
      </c>
      <c r="I353" s="4" t="s">
        <v>9</v>
      </c>
      <c r="J353" s="4" t="s">
        <v>123</v>
      </c>
      <c r="K353" s="14" t="s">
        <v>855</v>
      </c>
      <c r="L353" s="5" t="s">
        <v>839</v>
      </c>
      <c r="M353" s="5" t="s">
        <v>401</v>
      </c>
      <c r="N353" s="5" t="s">
        <v>199</v>
      </c>
      <c r="O353" s="5" t="s">
        <v>200</v>
      </c>
      <c r="P353" s="6">
        <v>64100</v>
      </c>
      <c r="Q353" s="17"/>
      <c r="R353" s="19">
        <v>138900</v>
      </c>
      <c r="S353" s="7">
        <v>0</v>
      </c>
      <c r="T353" s="7">
        <v>0</v>
      </c>
      <c r="U353" s="8">
        <f t="shared" si="72"/>
        <v>0</v>
      </c>
      <c r="V353" s="6">
        <v>203000</v>
      </c>
      <c r="W353" s="17"/>
      <c r="X353" s="7">
        <v>179262.37</v>
      </c>
      <c r="Y353" s="7">
        <v>0</v>
      </c>
      <c r="Z353" s="8">
        <f t="shared" si="73"/>
        <v>179262.37</v>
      </c>
      <c r="AA353" s="7">
        <v>0</v>
      </c>
      <c r="AB353" s="8"/>
      <c r="AC353" s="20">
        <f t="shared" si="74"/>
        <v>0</v>
      </c>
      <c r="AD353" s="8"/>
    </row>
    <row r="354" spans="1:30">
      <c r="A354" s="14" t="s">
        <v>856</v>
      </c>
      <c r="B354" s="4" t="s">
        <v>812</v>
      </c>
      <c r="C354" s="4" t="s">
        <v>832</v>
      </c>
      <c r="D354" s="4" t="s">
        <v>121</v>
      </c>
      <c r="E354" s="4" t="s">
        <v>117</v>
      </c>
      <c r="F354" s="16" t="str">
        <f t="shared" si="67"/>
        <v>Förmliches Sanierungsgebiet Histor. Altstadtkern, (UK) Moritzkirche - Alter Markt</v>
      </c>
      <c r="G354" s="4" t="s">
        <v>836</v>
      </c>
      <c r="H354" s="4" t="s">
        <v>857</v>
      </c>
      <c r="I354" s="4" t="s">
        <v>858</v>
      </c>
      <c r="J354" s="4" t="s">
        <v>123</v>
      </c>
      <c r="K354" s="14" t="s">
        <v>859</v>
      </c>
      <c r="L354" s="5" t="s">
        <v>839</v>
      </c>
      <c r="M354" s="5" t="s">
        <v>401</v>
      </c>
      <c r="N354" s="5" t="s">
        <v>199</v>
      </c>
      <c r="O354" s="5" t="s">
        <v>200</v>
      </c>
      <c r="P354" s="6">
        <v>313700</v>
      </c>
      <c r="Q354" s="17"/>
      <c r="R354" s="19">
        <v>184400</v>
      </c>
      <c r="S354" s="7">
        <v>0</v>
      </c>
      <c r="T354" s="7">
        <v>313700</v>
      </c>
      <c r="U354" s="8">
        <f t="shared" si="72"/>
        <v>-313700</v>
      </c>
      <c r="V354" s="6">
        <v>184400</v>
      </c>
      <c r="W354" s="17"/>
      <c r="X354" s="7">
        <v>2079.1</v>
      </c>
      <c r="Y354" s="7">
        <v>0</v>
      </c>
      <c r="Z354" s="8">
        <f t="shared" si="73"/>
        <v>2079.1</v>
      </c>
      <c r="AA354" s="7">
        <v>0</v>
      </c>
      <c r="AB354" s="8"/>
      <c r="AC354" s="20">
        <f t="shared" si="74"/>
        <v>0</v>
      </c>
      <c r="AD354" s="8"/>
    </row>
    <row r="355" spans="1:30">
      <c r="A355" s="14" t="s">
        <v>860</v>
      </c>
      <c r="B355" s="4" t="s">
        <v>812</v>
      </c>
      <c r="C355" s="4" t="s">
        <v>832</v>
      </c>
      <c r="D355" s="4" t="s">
        <v>731</v>
      </c>
      <c r="E355" s="4" t="s">
        <v>117</v>
      </c>
      <c r="F355" s="16" t="str">
        <f t="shared" si="67"/>
        <v xml:space="preserve">Förmliches Sanierungsgebiet Histor. Altstadtkern, (UK) Große Ulrichstraße </v>
      </c>
      <c r="G355" s="4" t="s">
        <v>836</v>
      </c>
      <c r="H355" s="4" t="s">
        <v>861</v>
      </c>
      <c r="I355" s="4" t="s">
        <v>9</v>
      </c>
      <c r="J355" s="4" t="s">
        <v>123</v>
      </c>
      <c r="K355" s="14" t="s">
        <v>9</v>
      </c>
      <c r="L355" s="5" t="s">
        <v>839</v>
      </c>
      <c r="M355" s="5" t="s">
        <v>401</v>
      </c>
      <c r="N355" s="5" t="s">
        <v>199</v>
      </c>
      <c r="O355" s="5" t="s">
        <v>200</v>
      </c>
      <c r="P355" s="6">
        <v>100000</v>
      </c>
      <c r="Q355" s="17"/>
      <c r="R355" s="19">
        <v>90500</v>
      </c>
      <c r="S355" s="7">
        <v>0</v>
      </c>
      <c r="T355" s="7">
        <v>100000</v>
      </c>
      <c r="U355" s="8">
        <f t="shared" si="72"/>
        <v>-100000</v>
      </c>
      <c r="V355" s="6">
        <v>90500</v>
      </c>
      <c r="W355" s="17"/>
      <c r="X355" s="7">
        <v>87284.27</v>
      </c>
      <c r="Y355" s="7">
        <v>0</v>
      </c>
      <c r="Z355" s="8">
        <f t="shared" si="73"/>
        <v>87284.27</v>
      </c>
      <c r="AA355" s="7">
        <v>0</v>
      </c>
      <c r="AB355" s="8"/>
      <c r="AC355" s="20">
        <f t="shared" si="74"/>
        <v>0</v>
      </c>
      <c r="AD355" s="8"/>
    </row>
    <row r="356" spans="1:30">
      <c r="A356" s="14" t="s">
        <v>862</v>
      </c>
      <c r="B356" s="4" t="s">
        <v>812</v>
      </c>
      <c r="C356" s="4" t="s">
        <v>832</v>
      </c>
      <c r="D356" s="4" t="s">
        <v>731</v>
      </c>
      <c r="E356" s="4" t="s">
        <v>117</v>
      </c>
      <c r="F356" s="16" t="str">
        <f t="shared" si="67"/>
        <v xml:space="preserve">Förmliches Sanierungsgebiet Histor. Altstadtkern, (UK) Große Nikolaistraße </v>
      </c>
      <c r="G356" s="4" t="s">
        <v>836</v>
      </c>
      <c r="H356" s="4" t="s">
        <v>846</v>
      </c>
      <c r="I356" s="4" t="s">
        <v>9</v>
      </c>
      <c r="J356" s="4" t="s">
        <v>123</v>
      </c>
      <c r="K356" s="14" t="s">
        <v>9</v>
      </c>
      <c r="L356" s="5" t="s">
        <v>9</v>
      </c>
      <c r="M356" s="5" t="s">
        <v>401</v>
      </c>
      <c r="N356" s="5" t="s">
        <v>199</v>
      </c>
      <c r="O356" s="5" t="s">
        <v>200</v>
      </c>
      <c r="P356" s="6">
        <v>0</v>
      </c>
      <c r="Q356" s="17"/>
      <c r="R356" s="19">
        <v>27500</v>
      </c>
      <c r="S356" s="7">
        <v>3100</v>
      </c>
      <c r="T356" s="7">
        <v>0</v>
      </c>
      <c r="U356" s="8">
        <f t="shared" si="72"/>
        <v>3100</v>
      </c>
      <c r="V356" s="6">
        <v>30600</v>
      </c>
      <c r="W356" s="17"/>
      <c r="X356" s="7">
        <v>25912.32</v>
      </c>
      <c r="Y356" s="7">
        <v>0</v>
      </c>
      <c r="Z356" s="8">
        <f t="shared" si="73"/>
        <v>30600</v>
      </c>
      <c r="AA356" s="7">
        <v>4687.68</v>
      </c>
      <c r="AB356" s="8"/>
      <c r="AC356" s="20">
        <f t="shared" si="74"/>
        <v>4687.68</v>
      </c>
      <c r="AD356" s="8"/>
    </row>
    <row r="357" spans="1:30">
      <c r="A357" s="14" t="s">
        <v>863</v>
      </c>
      <c r="B357" s="4" t="s">
        <v>812</v>
      </c>
      <c r="C357" s="4" t="s">
        <v>832</v>
      </c>
      <c r="D357" s="4" t="s">
        <v>731</v>
      </c>
      <c r="E357" s="4" t="s">
        <v>117</v>
      </c>
      <c r="F357" s="16" t="str">
        <f t="shared" si="67"/>
        <v xml:space="preserve">Förmliches Sanierungsgebiet Histor. Altstadtkern, (UK) Barfüßerstraße </v>
      </c>
      <c r="G357" s="4" t="s">
        <v>836</v>
      </c>
      <c r="H357" s="4" t="s">
        <v>864</v>
      </c>
      <c r="I357" s="4" t="s">
        <v>9</v>
      </c>
      <c r="J357" s="4" t="s">
        <v>123</v>
      </c>
      <c r="K357" s="14" t="s">
        <v>849</v>
      </c>
      <c r="L357" s="5" t="s">
        <v>9</v>
      </c>
      <c r="M357" s="5" t="s">
        <v>401</v>
      </c>
      <c r="N357" s="5" t="s">
        <v>199</v>
      </c>
      <c r="O357" s="5" t="s">
        <v>200</v>
      </c>
      <c r="P357" s="6">
        <v>20000</v>
      </c>
      <c r="Q357" s="17"/>
      <c r="R357" s="19">
        <v>0</v>
      </c>
      <c r="S357" s="7">
        <v>0</v>
      </c>
      <c r="T357" s="7">
        <v>20000</v>
      </c>
      <c r="U357" s="8">
        <f t="shared" si="72"/>
        <v>-20000</v>
      </c>
      <c r="V357" s="6">
        <v>0</v>
      </c>
      <c r="W357" s="17"/>
      <c r="X357" s="7">
        <v>0</v>
      </c>
      <c r="Y357" s="7">
        <v>0</v>
      </c>
      <c r="Z357" s="8">
        <f t="shared" si="73"/>
        <v>0</v>
      </c>
      <c r="AA357" s="7">
        <v>0</v>
      </c>
      <c r="AB357" s="8"/>
      <c r="AC357" s="20">
        <f t="shared" si="74"/>
        <v>0</v>
      </c>
      <c r="AD357" s="8"/>
    </row>
    <row r="358" spans="1:30">
      <c r="A358" s="14" t="s">
        <v>865</v>
      </c>
      <c r="B358" s="4" t="s">
        <v>812</v>
      </c>
      <c r="C358" s="4" t="s">
        <v>832</v>
      </c>
      <c r="D358" s="4" t="s">
        <v>731</v>
      </c>
      <c r="E358" s="4" t="s">
        <v>117</v>
      </c>
      <c r="F358" s="16" t="str">
        <f t="shared" si="67"/>
        <v xml:space="preserve">Förmliches Sanierungsgebiet Histor. Altstadtkern, (UK) Schulstraße </v>
      </c>
      <c r="G358" s="4" t="s">
        <v>836</v>
      </c>
      <c r="H358" s="4" t="s">
        <v>851</v>
      </c>
      <c r="I358" s="4" t="s">
        <v>9</v>
      </c>
      <c r="J358" s="4" t="s">
        <v>123</v>
      </c>
      <c r="K358" s="14" t="s">
        <v>852</v>
      </c>
      <c r="L358" s="5" t="s">
        <v>9</v>
      </c>
      <c r="M358" s="5" t="s">
        <v>401</v>
      </c>
      <c r="N358" s="5" t="s">
        <v>199</v>
      </c>
      <c r="O358" s="5" t="s">
        <v>200</v>
      </c>
      <c r="P358" s="6">
        <v>30500</v>
      </c>
      <c r="Q358" s="17"/>
      <c r="R358" s="19">
        <v>34500</v>
      </c>
      <c r="S358" s="7">
        <v>0</v>
      </c>
      <c r="T358" s="7">
        <v>30500</v>
      </c>
      <c r="U358" s="8">
        <f t="shared" si="72"/>
        <v>-30500</v>
      </c>
      <c r="V358" s="6">
        <v>34500</v>
      </c>
      <c r="W358" s="17"/>
      <c r="X358" s="7">
        <v>15993.6</v>
      </c>
      <c r="Y358" s="7">
        <v>0</v>
      </c>
      <c r="Z358" s="8">
        <f t="shared" si="73"/>
        <v>15993.6</v>
      </c>
      <c r="AA358" s="7">
        <v>0</v>
      </c>
      <c r="AB358" s="8"/>
      <c r="AC358" s="20">
        <f t="shared" si="74"/>
        <v>0</v>
      </c>
      <c r="AD358" s="8"/>
    </row>
    <row r="359" spans="1:30">
      <c r="A359" s="14" t="s">
        <v>866</v>
      </c>
      <c r="B359" s="4" t="s">
        <v>812</v>
      </c>
      <c r="C359" s="4" t="s">
        <v>832</v>
      </c>
      <c r="D359" s="4" t="s">
        <v>731</v>
      </c>
      <c r="E359" s="4" t="s">
        <v>117</v>
      </c>
      <c r="F359" s="16" t="str">
        <f t="shared" si="67"/>
        <v xml:space="preserve">Förmliches Sanierungsgebiet Histor. Altstadtkern, (UK) Große Steinstraße </v>
      </c>
      <c r="G359" s="4" t="s">
        <v>836</v>
      </c>
      <c r="H359" s="4" t="s">
        <v>854</v>
      </c>
      <c r="I359" s="4" t="s">
        <v>9</v>
      </c>
      <c r="J359" s="4" t="s">
        <v>123</v>
      </c>
      <c r="K359" s="14" t="s">
        <v>855</v>
      </c>
      <c r="L359" s="5" t="s">
        <v>839</v>
      </c>
      <c r="M359" s="5" t="s">
        <v>401</v>
      </c>
      <c r="N359" s="5" t="s">
        <v>199</v>
      </c>
      <c r="O359" s="5" t="s">
        <v>200</v>
      </c>
      <c r="P359" s="6">
        <v>0</v>
      </c>
      <c r="Q359" s="17"/>
      <c r="R359" s="19">
        <v>35100</v>
      </c>
      <c r="S359" s="7">
        <v>0</v>
      </c>
      <c r="T359" s="7">
        <v>0</v>
      </c>
      <c r="U359" s="8">
        <f t="shared" si="72"/>
        <v>0</v>
      </c>
      <c r="V359" s="6">
        <v>35100</v>
      </c>
      <c r="W359" s="17"/>
      <c r="X359" s="7">
        <v>0</v>
      </c>
      <c r="Y359" s="7">
        <v>0</v>
      </c>
      <c r="Z359" s="8">
        <f t="shared" si="73"/>
        <v>2033.68</v>
      </c>
      <c r="AA359" s="7">
        <v>2033.68</v>
      </c>
      <c r="AB359" s="8"/>
      <c r="AC359" s="20">
        <f t="shared" si="74"/>
        <v>2033.68</v>
      </c>
      <c r="AD359" s="8"/>
    </row>
    <row r="360" spans="1:30">
      <c r="A360" s="14" t="s">
        <v>867</v>
      </c>
      <c r="B360" s="4" t="s">
        <v>812</v>
      </c>
      <c r="C360" s="4" t="s">
        <v>832</v>
      </c>
      <c r="D360" s="4" t="s">
        <v>731</v>
      </c>
      <c r="E360" s="4" t="s">
        <v>117</v>
      </c>
      <c r="F360" s="16" t="str">
        <f t="shared" si="67"/>
        <v>Förmliches Sanierungsgebiet Histor. Altstadtkern, (UK) Moritzkirche - Alter Markt</v>
      </c>
      <c r="G360" s="4" t="s">
        <v>836</v>
      </c>
      <c r="H360" s="4" t="s">
        <v>857</v>
      </c>
      <c r="I360" s="4" t="s">
        <v>858</v>
      </c>
      <c r="J360" s="4" t="s">
        <v>123</v>
      </c>
      <c r="K360" s="14" t="s">
        <v>859</v>
      </c>
      <c r="L360" s="5" t="s">
        <v>839</v>
      </c>
      <c r="M360" s="5" t="s">
        <v>401</v>
      </c>
      <c r="N360" s="5" t="s">
        <v>199</v>
      </c>
      <c r="O360" s="5" t="s">
        <v>200</v>
      </c>
      <c r="P360" s="6">
        <v>29000</v>
      </c>
      <c r="Q360" s="17"/>
      <c r="R360" s="19">
        <v>0</v>
      </c>
      <c r="S360" s="7">
        <v>0</v>
      </c>
      <c r="T360" s="7">
        <v>29000</v>
      </c>
      <c r="U360" s="8">
        <f t="shared" si="72"/>
        <v>-29000</v>
      </c>
      <c r="V360" s="6">
        <v>0</v>
      </c>
      <c r="W360" s="17"/>
      <c r="X360" s="7">
        <v>0</v>
      </c>
      <c r="Y360" s="7">
        <v>0</v>
      </c>
      <c r="Z360" s="8">
        <f t="shared" si="73"/>
        <v>0</v>
      </c>
      <c r="AA360" s="7">
        <v>0</v>
      </c>
      <c r="AB360" s="8"/>
      <c r="AC360" s="20">
        <f t="shared" si="74"/>
        <v>0</v>
      </c>
      <c r="AD360" s="8"/>
    </row>
    <row r="361" spans="1:30">
      <c r="A361" s="14" t="s">
        <v>868</v>
      </c>
      <c r="B361" s="4" t="s">
        <v>812</v>
      </c>
      <c r="C361" s="4" t="s">
        <v>832</v>
      </c>
      <c r="D361" s="4" t="s">
        <v>126</v>
      </c>
      <c r="E361" s="4" t="s">
        <v>117</v>
      </c>
      <c r="F361" s="16" t="str">
        <f t="shared" si="67"/>
        <v xml:space="preserve">Förmliches Sanierungsgebiet Histor. Altstadtkern, (UK) Dach Kulturinsel </v>
      </c>
      <c r="G361" s="4" t="s">
        <v>836</v>
      </c>
      <c r="H361" s="4" t="s">
        <v>869</v>
      </c>
      <c r="I361" s="4" t="s">
        <v>9</v>
      </c>
      <c r="J361" s="4" t="s">
        <v>439</v>
      </c>
      <c r="K361" s="14" t="s">
        <v>9</v>
      </c>
      <c r="L361" s="5" t="s">
        <v>839</v>
      </c>
      <c r="M361" s="5" t="s">
        <v>870</v>
      </c>
      <c r="N361" s="5" t="s">
        <v>199</v>
      </c>
      <c r="O361" s="5" t="s">
        <v>200</v>
      </c>
      <c r="P361" s="6">
        <v>0</v>
      </c>
      <c r="Q361" s="17"/>
      <c r="R361" s="19">
        <v>0</v>
      </c>
      <c r="S361" s="7">
        <v>0</v>
      </c>
      <c r="T361" s="7">
        <v>0</v>
      </c>
      <c r="U361" s="8">
        <f t="shared" si="72"/>
        <v>0</v>
      </c>
      <c r="V361" s="6">
        <v>0</v>
      </c>
      <c r="W361" s="17"/>
      <c r="X361" s="7">
        <v>98200</v>
      </c>
      <c r="Y361" s="7">
        <v>0</v>
      </c>
      <c r="Z361" s="8">
        <f t="shared" si="73"/>
        <v>98200</v>
      </c>
      <c r="AA361" s="7">
        <v>0</v>
      </c>
      <c r="AB361" s="8"/>
      <c r="AC361" s="20">
        <f t="shared" si="74"/>
        <v>0</v>
      </c>
      <c r="AD361" s="8"/>
    </row>
    <row r="362" spans="1:30">
      <c r="A362" s="14" t="s">
        <v>871</v>
      </c>
      <c r="B362" s="4" t="s">
        <v>812</v>
      </c>
      <c r="C362" s="4" t="s">
        <v>832</v>
      </c>
      <c r="D362" s="4" t="s">
        <v>255</v>
      </c>
      <c r="E362" s="4" t="s">
        <v>117</v>
      </c>
      <c r="F362" s="16" t="str">
        <f t="shared" si="67"/>
        <v>Förmliches Sanierungsgebiet Histor. Altstadtkern, (UK) Zuschüsse für Bau- maßnahmen Dritter</v>
      </c>
      <c r="G362" s="4" t="s">
        <v>836</v>
      </c>
      <c r="H362" s="4" t="s">
        <v>872</v>
      </c>
      <c r="I362" s="4" t="s">
        <v>873</v>
      </c>
      <c r="J362" s="4" t="s">
        <v>400</v>
      </c>
      <c r="K362" s="14" t="s">
        <v>874</v>
      </c>
      <c r="L362" s="5" t="s">
        <v>839</v>
      </c>
      <c r="M362" s="5" t="s">
        <v>870</v>
      </c>
      <c r="N362" s="5" t="s">
        <v>199</v>
      </c>
      <c r="O362" s="5" t="s">
        <v>200</v>
      </c>
      <c r="P362" s="6">
        <v>418400</v>
      </c>
      <c r="Q362" s="17"/>
      <c r="R362" s="19">
        <v>634800</v>
      </c>
      <c r="S362" s="7">
        <v>0</v>
      </c>
      <c r="T362" s="7">
        <v>0</v>
      </c>
      <c r="U362" s="8">
        <f t="shared" si="72"/>
        <v>0</v>
      </c>
      <c r="V362" s="6">
        <v>1053200</v>
      </c>
      <c r="W362" s="17"/>
      <c r="X362" s="7">
        <v>869522.3</v>
      </c>
      <c r="Y362" s="7">
        <v>0</v>
      </c>
      <c r="Z362" s="8">
        <f t="shared" si="73"/>
        <v>883500</v>
      </c>
      <c r="AA362" s="7">
        <v>13977.7</v>
      </c>
      <c r="AB362" s="8"/>
      <c r="AC362" s="20">
        <f t="shared" si="74"/>
        <v>13977.7</v>
      </c>
      <c r="AD362" s="8"/>
    </row>
    <row r="363" spans="1:30">
      <c r="A363" s="14" t="s">
        <v>875</v>
      </c>
      <c r="B363" s="4" t="s">
        <v>812</v>
      </c>
      <c r="C363" s="4" t="s">
        <v>832</v>
      </c>
      <c r="D363" s="4" t="s">
        <v>255</v>
      </c>
      <c r="E363" s="4" t="s">
        <v>117</v>
      </c>
      <c r="F363" s="16" t="str">
        <f t="shared" si="67"/>
        <v xml:space="preserve">Förmliches Sanierungsgebiet Histor. Altstadtkern, (UK) Sanierungsbetreuung </v>
      </c>
      <c r="G363" s="4" t="s">
        <v>836</v>
      </c>
      <c r="H363" s="4" t="s">
        <v>876</v>
      </c>
      <c r="I363" s="4" t="s">
        <v>9</v>
      </c>
      <c r="J363" s="4" t="s">
        <v>400</v>
      </c>
      <c r="K363" s="14" t="s">
        <v>874</v>
      </c>
      <c r="L363" s="5" t="s">
        <v>839</v>
      </c>
      <c r="M363" s="5" t="s">
        <v>870</v>
      </c>
      <c r="N363" s="5" t="s">
        <v>199</v>
      </c>
      <c r="O363" s="5" t="s">
        <v>200</v>
      </c>
      <c r="P363" s="6">
        <v>160000</v>
      </c>
      <c r="Q363" s="17"/>
      <c r="R363" s="19">
        <v>0</v>
      </c>
      <c r="S363" s="7">
        <v>0</v>
      </c>
      <c r="T363" s="7">
        <v>0</v>
      </c>
      <c r="U363" s="8">
        <f t="shared" si="72"/>
        <v>0</v>
      </c>
      <c r="V363" s="6">
        <v>160000</v>
      </c>
      <c r="W363" s="17"/>
      <c r="X363" s="7">
        <v>0</v>
      </c>
      <c r="Y363" s="7">
        <v>0</v>
      </c>
      <c r="Z363" s="8">
        <f t="shared" si="73"/>
        <v>158270</v>
      </c>
      <c r="AA363" s="7">
        <v>158270</v>
      </c>
      <c r="AB363" s="8"/>
      <c r="AC363" s="20">
        <f t="shared" si="74"/>
        <v>0</v>
      </c>
      <c r="AD363" s="8"/>
    </row>
    <row r="364" spans="1:30">
      <c r="A364" s="14" t="s">
        <v>877</v>
      </c>
      <c r="B364" s="4" t="s">
        <v>812</v>
      </c>
      <c r="C364" s="4" t="s">
        <v>832</v>
      </c>
      <c r="D364" s="4" t="s">
        <v>255</v>
      </c>
      <c r="E364" s="4" t="s">
        <v>117</v>
      </c>
      <c r="F364" s="16" t="str">
        <f t="shared" si="67"/>
        <v>Förmliches Sanierungsgebiet Histor. Altstadtkern, (UK) Öffentlichkeitsarbeit, Gutachten, Konzepte</v>
      </c>
      <c r="G364" s="4" t="s">
        <v>836</v>
      </c>
      <c r="H364" s="4" t="s">
        <v>878</v>
      </c>
      <c r="I364" s="4" t="s">
        <v>879</v>
      </c>
      <c r="J364" s="4" t="s">
        <v>400</v>
      </c>
      <c r="K364" s="14" t="s">
        <v>874</v>
      </c>
      <c r="L364" s="5" t="s">
        <v>839</v>
      </c>
      <c r="M364" s="5" t="s">
        <v>870</v>
      </c>
      <c r="N364" s="5" t="s">
        <v>199</v>
      </c>
      <c r="O364" s="5" t="s">
        <v>200</v>
      </c>
      <c r="P364" s="6">
        <v>10000</v>
      </c>
      <c r="Q364" s="17"/>
      <c r="R364" s="19">
        <v>17500</v>
      </c>
      <c r="S364" s="7">
        <v>0</v>
      </c>
      <c r="T364" s="7">
        <v>10000</v>
      </c>
      <c r="U364" s="8">
        <f t="shared" si="72"/>
        <v>-10000</v>
      </c>
      <c r="V364" s="6">
        <v>17500</v>
      </c>
      <c r="W364" s="17"/>
      <c r="X364" s="7">
        <v>17500</v>
      </c>
      <c r="Y364" s="7">
        <v>0</v>
      </c>
      <c r="Z364" s="8">
        <f t="shared" si="73"/>
        <v>17500</v>
      </c>
      <c r="AA364" s="7">
        <v>0</v>
      </c>
      <c r="AB364" s="8"/>
      <c r="AC364" s="20">
        <f t="shared" si="74"/>
        <v>0</v>
      </c>
      <c r="AD364" s="8"/>
    </row>
    <row r="365" spans="1:30" ht="15" customHeight="1">
      <c r="A365" s="14" t="s">
        <v>880</v>
      </c>
      <c r="B365" s="4" t="s">
        <v>812</v>
      </c>
      <c r="C365" s="4" t="s">
        <v>832</v>
      </c>
      <c r="D365" s="4" t="s">
        <v>881</v>
      </c>
      <c r="E365" s="4" t="s">
        <v>127</v>
      </c>
      <c r="F365" s="16" t="str">
        <f t="shared" si="67"/>
        <v>Gebiet Große Märkerstraße, Einnahmen aus der Abwicklung von Baumaßnahmen</v>
      </c>
      <c r="G365" s="4" t="s">
        <v>882</v>
      </c>
      <c r="H365" s="4" t="s">
        <v>883</v>
      </c>
      <c r="I365" s="4" t="s">
        <v>884</v>
      </c>
      <c r="J365" s="4" t="s">
        <v>66</v>
      </c>
      <c r="K365" s="14" t="s">
        <v>9</v>
      </c>
      <c r="L365" s="5" t="s">
        <v>885</v>
      </c>
      <c r="M365" s="5" t="s">
        <v>109</v>
      </c>
      <c r="N365" s="5" t="s">
        <v>199</v>
      </c>
      <c r="O365" s="5" t="s">
        <v>200</v>
      </c>
      <c r="P365" s="7"/>
      <c r="Q365" s="17">
        <v>0</v>
      </c>
      <c r="R365" s="20"/>
      <c r="S365" s="7">
        <v>-16600</v>
      </c>
      <c r="T365" s="7">
        <v>0</v>
      </c>
      <c r="U365" s="8">
        <f>-S365-T365</f>
        <v>16600</v>
      </c>
      <c r="V365" s="7"/>
      <c r="W365" s="17">
        <v>16600</v>
      </c>
      <c r="X365" s="7">
        <v>0</v>
      </c>
      <c r="Y365" s="7">
        <v>0</v>
      </c>
      <c r="Z365" s="8"/>
      <c r="AA365" s="7"/>
      <c r="AB365" s="8">
        <v>16626.02</v>
      </c>
      <c r="AC365" s="20"/>
      <c r="AD365" s="8"/>
    </row>
    <row r="366" spans="1:30" ht="15" customHeight="1">
      <c r="A366" s="14" t="s">
        <v>886</v>
      </c>
      <c r="B366" s="4" t="s">
        <v>812</v>
      </c>
      <c r="C366" s="4" t="s">
        <v>832</v>
      </c>
      <c r="D366" s="4" t="s">
        <v>887</v>
      </c>
      <c r="E366" s="4" t="s">
        <v>127</v>
      </c>
      <c r="F366" s="16" t="str">
        <f t="shared" si="67"/>
        <v>Gebiet Große Märkerstraße, Zuweisungen vom Land - Denkmalschutz</v>
      </c>
      <c r="G366" s="4" t="s">
        <v>882</v>
      </c>
      <c r="H366" s="4" t="s">
        <v>207</v>
      </c>
      <c r="I366" s="4" t="s">
        <v>888</v>
      </c>
      <c r="J366" s="4" t="s">
        <v>66</v>
      </c>
      <c r="K366" s="14" t="s">
        <v>9</v>
      </c>
      <c r="L366" s="5" t="s">
        <v>889</v>
      </c>
      <c r="M366" s="5" t="s">
        <v>398</v>
      </c>
      <c r="N366" s="5" t="s">
        <v>199</v>
      </c>
      <c r="O366" s="5" t="s">
        <v>200</v>
      </c>
      <c r="P366" s="7"/>
      <c r="Q366" s="17">
        <v>2533800</v>
      </c>
      <c r="R366" s="20"/>
      <c r="S366" s="7">
        <v>0</v>
      </c>
      <c r="T366" s="7">
        <v>0</v>
      </c>
      <c r="U366" s="8">
        <f>-S366-T366</f>
        <v>0</v>
      </c>
      <c r="V366" s="7"/>
      <c r="W366" s="17">
        <v>2533800</v>
      </c>
      <c r="X366" s="7">
        <v>0</v>
      </c>
      <c r="Y366" s="7">
        <v>0</v>
      </c>
      <c r="Z366" s="8"/>
      <c r="AA366" s="7"/>
      <c r="AB366" s="8">
        <v>36500</v>
      </c>
      <c r="AC366" s="20"/>
      <c r="AD366" s="8"/>
    </row>
    <row r="367" spans="1:30" ht="15" customHeight="1">
      <c r="A367" s="14" t="s">
        <v>890</v>
      </c>
      <c r="B367" s="4" t="s">
        <v>812</v>
      </c>
      <c r="C367" s="4" t="s">
        <v>832</v>
      </c>
      <c r="D367" s="4" t="s">
        <v>891</v>
      </c>
      <c r="E367" s="4" t="s">
        <v>127</v>
      </c>
      <c r="F367" s="16" t="str">
        <f t="shared" si="67"/>
        <v>Gebiet Große Märkerstraße, Zuschüsse von komm. öffentl.-wirtsch. Untern.</v>
      </c>
      <c r="G367" s="4" t="s">
        <v>882</v>
      </c>
      <c r="H367" s="4" t="s">
        <v>892</v>
      </c>
      <c r="I367" s="4" t="s">
        <v>505</v>
      </c>
      <c r="J367" s="4" t="s">
        <v>66</v>
      </c>
      <c r="K367" s="14" t="s">
        <v>9</v>
      </c>
      <c r="L367" s="5" t="s">
        <v>885</v>
      </c>
      <c r="M367" s="5" t="s">
        <v>398</v>
      </c>
      <c r="N367" s="5" t="s">
        <v>199</v>
      </c>
      <c r="O367" s="5" t="s">
        <v>200</v>
      </c>
      <c r="P367" s="7"/>
      <c r="Q367" s="17">
        <v>0</v>
      </c>
      <c r="R367" s="20"/>
      <c r="S367" s="7">
        <v>-34000</v>
      </c>
      <c r="T367" s="7">
        <v>0</v>
      </c>
      <c r="U367" s="8">
        <f>-S367-T367</f>
        <v>34000</v>
      </c>
      <c r="V367" s="7"/>
      <c r="W367" s="17">
        <v>34000</v>
      </c>
      <c r="X367" s="7">
        <v>0</v>
      </c>
      <c r="Y367" s="7">
        <v>0</v>
      </c>
      <c r="Z367" s="8"/>
      <c r="AA367" s="7"/>
      <c r="AB367" s="8">
        <v>34621.53</v>
      </c>
      <c r="AC367" s="20"/>
      <c r="AD367" s="8"/>
    </row>
    <row r="368" spans="1:30" ht="15" customHeight="1">
      <c r="A368" s="14" t="s">
        <v>893</v>
      </c>
      <c r="B368" s="4" t="s">
        <v>812</v>
      </c>
      <c r="C368" s="4" t="s">
        <v>832</v>
      </c>
      <c r="D368" s="4" t="s">
        <v>573</v>
      </c>
      <c r="E368" s="4" t="s">
        <v>127</v>
      </c>
      <c r="F368" s="16" t="str">
        <f t="shared" si="67"/>
        <v>Gebiet Große Märkerstraße, Zuweisungen von sonstigen öffentl.-wirtsch. Untern.</v>
      </c>
      <c r="G368" s="4" t="s">
        <v>882</v>
      </c>
      <c r="H368" s="4" t="s">
        <v>894</v>
      </c>
      <c r="I368" s="4" t="s">
        <v>505</v>
      </c>
      <c r="J368" s="4" t="s">
        <v>66</v>
      </c>
      <c r="K368" s="14" t="s">
        <v>9</v>
      </c>
      <c r="L368" s="5" t="s">
        <v>9</v>
      </c>
      <c r="M368" s="5" t="s">
        <v>398</v>
      </c>
      <c r="N368" s="5" t="s">
        <v>199</v>
      </c>
      <c r="O368" s="5" t="s">
        <v>200</v>
      </c>
      <c r="P368" s="7"/>
      <c r="Q368" s="17">
        <v>761600</v>
      </c>
      <c r="R368" s="20"/>
      <c r="S368" s="7">
        <v>0</v>
      </c>
      <c r="T368" s="7">
        <v>0</v>
      </c>
      <c r="U368" s="8">
        <f>-S368-T368</f>
        <v>0</v>
      </c>
      <c r="V368" s="7"/>
      <c r="W368" s="17">
        <v>761600</v>
      </c>
      <c r="X368" s="7">
        <v>0</v>
      </c>
      <c r="Y368" s="7">
        <v>0</v>
      </c>
      <c r="Z368" s="8"/>
      <c r="AA368" s="7"/>
      <c r="AB368" s="8">
        <v>243300</v>
      </c>
      <c r="AC368" s="20"/>
      <c r="AD368" s="8"/>
    </row>
    <row r="369" spans="1:30">
      <c r="A369" s="14" t="s">
        <v>895</v>
      </c>
      <c r="B369" s="4" t="s">
        <v>812</v>
      </c>
      <c r="C369" s="4" t="s">
        <v>832</v>
      </c>
      <c r="D369" s="4" t="s">
        <v>520</v>
      </c>
      <c r="E369" s="4" t="s">
        <v>127</v>
      </c>
      <c r="F369" s="16" t="str">
        <f t="shared" si="67"/>
        <v>Gebiet Große Märkerstraße, (UK) Stadtgottesacker, Kolumbarium</v>
      </c>
      <c r="G369" s="4" t="s">
        <v>882</v>
      </c>
      <c r="H369" s="4" t="s">
        <v>896</v>
      </c>
      <c r="I369" s="4" t="s">
        <v>897</v>
      </c>
      <c r="J369" s="4" t="s">
        <v>758</v>
      </c>
      <c r="K369" s="14" t="s">
        <v>9</v>
      </c>
      <c r="L369" s="5" t="s">
        <v>885</v>
      </c>
      <c r="M369" s="5" t="s">
        <v>401</v>
      </c>
      <c r="N369" s="5" t="s">
        <v>199</v>
      </c>
      <c r="O369" s="5" t="s">
        <v>200</v>
      </c>
      <c r="P369" s="6">
        <v>40000</v>
      </c>
      <c r="Q369" s="17"/>
      <c r="R369" s="19">
        <v>0</v>
      </c>
      <c r="S369" s="7">
        <v>0</v>
      </c>
      <c r="T369" s="7">
        <v>40000</v>
      </c>
      <c r="U369" s="8">
        <f t="shared" ref="U369:U385" si="75">S369-T369</f>
        <v>-40000</v>
      </c>
      <c r="V369" s="6">
        <v>0</v>
      </c>
      <c r="W369" s="17"/>
      <c r="X369" s="7">
        <v>0</v>
      </c>
      <c r="Y369" s="7">
        <v>0</v>
      </c>
      <c r="Z369" s="8">
        <f t="shared" ref="Z369:Z385" si="76">X369+Y369+AA369</f>
        <v>0</v>
      </c>
      <c r="AA369" s="7">
        <v>0</v>
      </c>
      <c r="AB369" s="8"/>
      <c r="AC369" s="20">
        <f t="shared" ref="AC369:AC385" si="77">IF(AA369-R369&gt;R369,R369,AA369)</f>
        <v>0</v>
      </c>
      <c r="AD369" s="8"/>
    </row>
    <row r="370" spans="1:30">
      <c r="A370" s="14" t="s">
        <v>898</v>
      </c>
      <c r="B370" s="4" t="s">
        <v>812</v>
      </c>
      <c r="C370" s="4" t="s">
        <v>832</v>
      </c>
      <c r="D370" s="4" t="s">
        <v>121</v>
      </c>
      <c r="E370" s="4" t="s">
        <v>127</v>
      </c>
      <c r="F370" s="16" t="str">
        <f t="shared" si="67"/>
        <v xml:space="preserve">Gebiet Große Märkerstraße, (UK) Klausbrücke </v>
      </c>
      <c r="G370" s="4" t="s">
        <v>882</v>
      </c>
      <c r="H370" s="4" t="s">
        <v>899</v>
      </c>
      <c r="I370" s="4" t="s">
        <v>9</v>
      </c>
      <c r="J370" s="4" t="s">
        <v>123</v>
      </c>
      <c r="K370" s="14" t="s">
        <v>900</v>
      </c>
      <c r="L370" s="5" t="s">
        <v>885</v>
      </c>
      <c r="M370" s="5" t="s">
        <v>401</v>
      </c>
      <c r="N370" s="5" t="s">
        <v>199</v>
      </c>
      <c r="O370" s="5" t="s">
        <v>200</v>
      </c>
      <c r="P370" s="6">
        <v>593500</v>
      </c>
      <c r="Q370" s="17"/>
      <c r="R370" s="19">
        <v>0</v>
      </c>
      <c r="S370" s="7">
        <v>0</v>
      </c>
      <c r="T370" s="7">
        <v>0</v>
      </c>
      <c r="U370" s="8">
        <f t="shared" si="75"/>
        <v>0</v>
      </c>
      <c r="V370" s="6">
        <v>593500</v>
      </c>
      <c r="W370" s="17"/>
      <c r="X370" s="7">
        <v>69069.149999999994</v>
      </c>
      <c r="Y370" s="7">
        <v>0</v>
      </c>
      <c r="Z370" s="8">
        <f t="shared" si="76"/>
        <v>499148.30000000005</v>
      </c>
      <c r="AA370" s="7">
        <v>430079.15</v>
      </c>
      <c r="AB370" s="8"/>
      <c r="AC370" s="20">
        <f t="shared" si="77"/>
        <v>0</v>
      </c>
      <c r="AD370" s="8"/>
    </row>
    <row r="371" spans="1:30">
      <c r="A371" s="14" t="s">
        <v>901</v>
      </c>
      <c r="B371" s="4" t="s">
        <v>812</v>
      </c>
      <c r="C371" s="4" t="s">
        <v>832</v>
      </c>
      <c r="D371" s="4" t="s">
        <v>121</v>
      </c>
      <c r="E371" s="4" t="s">
        <v>127</v>
      </c>
      <c r="F371" s="16" t="str">
        <f t="shared" si="67"/>
        <v xml:space="preserve">Gebiet Große Märkerstraße, (UK) Große Märkerstraße </v>
      </c>
      <c r="G371" s="4" t="s">
        <v>882</v>
      </c>
      <c r="H371" s="4" t="s">
        <v>902</v>
      </c>
      <c r="I371" s="4" t="s">
        <v>9</v>
      </c>
      <c r="J371" s="4" t="s">
        <v>123</v>
      </c>
      <c r="K371" s="14" t="s">
        <v>9</v>
      </c>
      <c r="L371" s="5" t="s">
        <v>885</v>
      </c>
      <c r="M371" s="5" t="s">
        <v>401</v>
      </c>
      <c r="N371" s="5" t="s">
        <v>199</v>
      </c>
      <c r="O371" s="5" t="s">
        <v>200</v>
      </c>
      <c r="P371" s="6">
        <v>0</v>
      </c>
      <c r="Q371" s="17"/>
      <c r="R371" s="19">
        <v>0</v>
      </c>
      <c r="S371" s="7">
        <v>48000</v>
      </c>
      <c r="T371" s="7">
        <v>0</v>
      </c>
      <c r="U371" s="8">
        <f t="shared" si="75"/>
        <v>48000</v>
      </c>
      <c r="V371" s="6">
        <v>48000</v>
      </c>
      <c r="W371" s="17"/>
      <c r="X371" s="7">
        <v>0</v>
      </c>
      <c r="Y371" s="7">
        <v>0</v>
      </c>
      <c r="Z371" s="8">
        <f t="shared" si="76"/>
        <v>47954.42</v>
      </c>
      <c r="AA371" s="7">
        <v>47954.42</v>
      </c>
      <c r="AB371" s="8"/>
      <c r="AC371" s="20">
        <f t="shared" si="77"/>
        <v>0</v>
      </c>
      <c r="AD371" s="8"/>
    </row>
    <row r="372" spans="1:30">
      <c r="A372" s="14" t="s">
        <v>903</v>
      </c>
      <c r="B372" s="4" t="s">
        <v>812</v>
      </c>
      <c r="C372" s="4" t="s">
        <v>832</v>
      </c>
      <c r="D372" s="4" t="s">
        <v>121</v>
      </c>
      <c r="E372" s="4" t="s">
        <v>127</v>
      </c>
      <c r="F372" s="16" t="str">
        <f t="shared" si="67"/>
        <v xml:space="preserve">Gebiet Große Märkerstraße, (UK) Gerbersaale </v>
      </c>
      <c r="G372" s="4" t="s">
        <v>882</v>
      </c>
      <c r="H372" s="4" t="s">
        <v>904</v>
      </c>
      <c r="I372" s="4" t="s">
        <v>9</v>
      </c>
      <c r="J372" s="4" t="s">
        <v>123</v>
      </c>
      <c r="K372" s="14" t="s">
        <v>905</v>
      </c>
      <c r="L372" s="5" t="s">
        <v>9</v>
      </c>
      <c r="M372" s="5" t="s">
        <v>401</v>
      </c>
      <c r="N372" s="5" t="s">
        <v>199</v>
      </c>
      <c r="O372" s="5" t="s">
        <v>200</v>
      </c>
      <c r="P372" s="6">
        <v>2285700</v>
      </c>
      <c r="Q372" s="17"/>
      <c r="R372" s="19">
        <v>2276000</v>
      </c>
      <c r="S372" s="7">
        <v>0</v>
      </c>
      <c r="T372" s="7">
        <v>853000</v>
      </c>
      <c r="U372" s="8">
        <f t="shared" si="75"/>
        <v>-853000</v>
      </c>
      <c r="V372" s="6">
        <v>3708700</v>
      </c>
      <c r="W372" s="17"/>
      <c r="X372" s="7">
        <v>1783093.41</v>
      </c>
      <c r="Y372" s="7">
        <v>158304.9</v>
      </c>
      <c r="Z372" s="8">
        <f t="shared" si="76"/>
        <v>2454206.59</v>
      </c>
      <c r="AA372" s="7">
        <v>512808.28</v>
      </c>
      <c r="AB372" s="8"/>
      <c r="AC372" s="20">
        <f t="shared" si="77"/>
        <v>512808.28</v>
      </c>
      <c r="AD372" s="8"/>
    </row>
    <row r="373" spans="1:30">
      <c r="A373" s="14" t="s">
        <v>906</v>
      </c>
      <c r="B373" s="4" t="s">
        <v>812</v>
      </c>
      <c r="C373" s="4" t="s">
        <v>832</v>
      </c>
      <c r="D373" s="4" t="s">
        <v>731</v>
      </c>
      <c r="E373" s="4" t="s">
        <v>127</v>
      </c>
      <c r="F373" s="16" t="str">
        <f t="shared" si="67"/>
        <v xml:space="preserve">Gebiet Große Märkerstraße, (UK) Klausbrücke </v>
      </c>
      <c r="G373" s="4" t="s">
        <v>882</v>
      </c>
      <c r="H373" s="4" t="s">
        <v>899</v>
      </c>
      <c r="I373" s="4" t="s">
        <v>9</v>
      </c>
      <c r="J373" s="4" t="s">
        <v>123</v>
      </c>
      <c r="K373" s="14" t="s">
        <v>900</v>
      </c>
      <c r="L373" s="5" t="s">
        <v>885</v>
      </c>
      <c r="M373" s="5" t="s">
        <v>401</v>
      </c>
      <c r="N373" s="5" t="s">
        <v>199</v>
      </c>
      <c r="O373" s="5" t="s">
        <v>200</v>
      </c>
      <c r="P373" s="6">
        <v>42800</v>
      </c>
      <c r="Q373" s="17"/>
      <c r="R373" s="19">
        <v>5100</v>
      </c>
      <c r="S373" s="7">
        <v>0</v>
      </c>
      <c r="T373" s="7">
        <v>0</v>
      </c>
      <c r="U373" s="8">
        <f t="shared" si="75"/>
        <v>0</v>
      </c>
      <c r="V373" s="6">
        <v>47900</v>
      </c>
      <c r="W373" s="17"/>
      <c r="X373" s="7">
        <v>56442.57</v>
      </c>
      <c r="Y373" s="7">
        <v>7453.97</v>
      </c>
      <c r="Z373" s="8">
        <f t="shared" si="76"/>
        <v>78488.19</v>
      </c>
      <c r="AA373" s="7">
        <v>14591.65</v>
      </c>
      <c r="AB373" s="8"/>
      <c r="AC373" s="20">
        <f t="shared" si="77"/>
        <v>5100</v>
      </c>
      <c r="AD373" s="8"/>
    </row>
    <row r="374" spans="1:30">
      <c r="A374" s="14" t="s">
        <v>907</v>
      </c>
      <c r="B374" s="4" t="s">
        <v>812</v>
      </c>
      <c r="C374" s="4" t="s">
        <v>832</v>
      </c>
      <c r="D374" s="4" t="s">
        <v>731</v>
      </c>
      <c r="E374" s="4" t="s">
        <v>127</v>
      </c>
      <c r="F374" s="16" t="str">
        <f t="shared" si="67"/>
        <v xml:space="preserve">Gebiet Große Märkerstraße, (UK) Große Märkerstraße </v>
      </c>
      <c r="G374" s="4" t="s">
        <v>882</v>
      </c>
      <c r="H374" s="4" t="s">
        <v>902</v>
      </c>
      <c r="I374" s="4" t="s">
        <v>9</v>
      </c>
      <c r="J374" s="4" t="s">
        <v>123</v>
      </c>
      <c r="K374" s="14" t="s">
        <v>9</v>
      </c>
      <c r="L374" s="5" t="s">
        <v>885</v>
      </c>
      <c r="M374" s="5" t="s">
        <v>401</v>
      </c>
      <c r="N374" s="5" t="s">
        <v>199</v>
      </c>
      <c r="O374" s="5" t="s">
        <v>200</v>
      </c>
      <c r="P374" s="6">
        <v>0</v>
      </c>
      <c r="Q374" s="17"/>
      <c r="R374" s="19">
        <v>0</v>
      </c>
      <c r="S374" s="7">
        <v>2600</v>
      </c>
      <c r="T374" s="7">
        <v>0</v>
      </c>
      <c r="U374" s="8">
        <f t="shared" si="75"/>
        <v>2600</v>
      </c>
      <c r="V374" s="6">
        <v>2600</v>
      </c>
      <c r="W374" s="17"/>
      <c r="X374" s="7">
        <v>0</v>
      </c>
      <c r="Y374" s="7">
        <v>0</v>
      </c>
      <c r="Z374" s="8">
        <f t="shared" si="76"/>
        <v>2501.48</v>
      </c>
      <c r="AA374" s="7">
        <v>2501.48</v>
      </c>
      <c r="AB374" s="8"/>
      <c r="AC374" s="20">
        <f t="shared" si="77"/>
        <v>0</v>
      </c>
      <c r="AD374" s="8"/>
    </row>
    <row r="375" spans="1:30">
      <c r="A375" s="14" t="s">
        <v>908</v>
      </c>
      <c r="B375" s="4" t="s">
        <v>812</v>
      </c>
      <c r="C375" s="4" t="s">
        <v>832</v>
      </c>
      <c r="D375" s="4" t="s">
        <v>731</v>
      </c>
      <c r="E375" s="4" t="s">
        <v>127</v>
      </c>
      <c r="F375" s="16" t="str">
        <f t="shared" si="67"/>
        <v xml:space="preserve">Gebiet Große Märkerstraße, (UK) Gerbersaale </v>
      </c>
      <c r="G375" s="4" t="s">
        <v>882</v>
      </c>
      <c r="H375" s="4" t="s">
        <v>904</v>
      </c>
      <c r="I375" s="4" t="s">
        <v>9</v>
      </c>
      <c r="J375" s="4" t="s">
        <v>123</v>
      </c>
      <c r="K375" s="14" t="s">
        <v>905</v>
      </c>
      <c r="L375" s="5" t="s">
        <v>9</v>
      </c>
      <c r="M375" s="5" t="s">
        <v>401</v>
      </c>
      <c r="N375" s="5" t="s">
        <v>199</v>
      </c>
      <c r="O375" s="5" t="s">
        <v>200</v>
      </c>
      <c r="P375" s="6">
        <v>287500</v>
      </c>
      <c r="Q375" s="17"/>
      <c r="R375" s="19">
        <v>0</v>
      </c>
      <c r="S375" s="7">
        <v>0</v>
      </c>
      <c r="T375" s="7">
        <v>0</v>
      </c>
      <c r="U375" s="8">
        <f t="shared" si="75"/>
        <v>0</v>
      </c>
      <c r="V375" s="6">
        <v>287500</v>
      </c>
      <c r="W375" s="17"/>
      <c r="X375" s="7">
        <v>184237.49</v>
      </c>
      <c r="Y375" s="7">
        <v>0</v>
      </c>
      <c r="Z375" s="8">
        <f t="shared" si="76"/>
        <v>237950.91999999998</v>
      </c>
      <c r="AA375" s="7">
        <v>53713.43</v>
      </c>
      <c r="AB375" s="8"/>
      <c r="AC375" s="20">
        <f t="shared" si="77"/>
        <v>0</v>
      </c>
      <c r="AD375" s="8"/>
    </row>
    <row r="376" spans="1:30">
      <c r="A376" s="14" t="s">
        <v>909</v>
      </c>
      <c r="B376" s="4" t="s">
        <v>812</v>
      </c>
      <c r="C376" s="4" t="s">
        <v>832</v>
      </c>
      <c r="D376" s="4" t="s">
        <v>126</v>
      </c>
      <c r="E376" s="4" t="s">
        <v>127</v>
      </c>
      <c r="F376" s="16" t="str">
        <f t="shared" si="67"/>
        <v xml:space="preserve">Gebiet Große Märkerstraße, (UK) Konzerthalle, Südwand </v>
      </c>
      <c r="G376" s="4" t="s">
        <v>882</v>
      </c>
      <c r="H376" s="4" t="s">
        <v>910</v>
      </c>
      <c r="I376" s="4" t="s">
        <v>9</v>
      </c>
      <c r="J376" s="4" t="s">
        <v>439</v>
      </c>
      <c r="K376" s="14" t="s">
        <v>911</v>
      </c>
      <c r="L376" s="5" t="s">
        <v>885</v>
      </c>
      <c r="M376" s="5" t="s">
        <v>870</v>
      </c>
      <c r="N376" s="5" t="s">
        <v>199</v>
      </c>
      <c r="O376" s="5" t="s">
        <v>200</v>
      </c>
      <c r="P376" s="6">
        <v>302400</v>
      </c>
      <c r="Q376" s="17"/>
      <c r="R376" s="19">
        <v>322900</v>
      </c>
      <c r="S376" s="7">
        <v>0</v>
      </c>
      <c r="T376" s="7">
        <v>166400</v>
      </c>
      <c r="U376" s="8">
        <f t="shared" si="75"/>
        <v>-166400</v>
      </c>
      <c r="V376" s="6">
        <v>458900</v>
      </c>
      <c r="W376" s="17"/>
      <c r="X376" s="7">
        <v>189525.06</v>
      </c>
      <c r="Y376" s="7">
        <v>9150</v>
      </c>
      <c r="Z376" s="8">
        <f t="shared" si="76"/>
        <v>322915.65000000002</v>
      </c>
      <c r="AA376" s="7">
        <v>124240.59</v>
      </c>
      <c r="AB376" s="8"/>
      <c r="AC376" s="20">
        <f t="shared" si="77"/>
        <v>124240.59</v>
      </c>
      <c r="AD376" s="8"/>
    </row>
    <row r="377" spans="1:30">
      <c r="A377" s="14" t="s">
        <v>912</v>
      </c>
      <c r="B377" s="4" t="s">
        <v>812</v>
      </c>
      <c r="C377" s="4" t="s">
        <v>832</v>
      </c>
      <c r="D377" s="4" t="s">
        <v>126</v>
      </c>
      <c r="E377" s="4" t="s">
        <v>127</v>
      </c>
      <c r="F377" s="16" t="str">
        <f t="shared" si="67"/>
        <v xml:space="preserve">Gebiet Große Märkerstraße, (UK) Konzerthalle, Ostchor </v>
      </c>
      <c r="G377" s="4" t="s">
        <v>882</v>
      </c>
      <c r="H377" s="4" t="s">
        <v>913</v>
      </c>
      <c r="I377" s="4" t="s">
        <v>9</v>
      </c>
      <c r="J377" s="4" t="s">
        <v>439</v>
      </c>
      <c r="K377" s="14" t="s">
        <v>914</v>
      </c>
      <c r="L377" s="5" t="s">
        <v>9</v>
      </c>
      <c r="M377" s="5" t="s">
        <v>870</v>
      </c>
      <c r="N377" s="5" t="s">
        <v>199</v>
      </c>
      <c r="O377" s="5" t="s">
        <v>200</v>
      </c>
      <c r="P377" s="6">
        <v>35600</v>
      </c>
      <c r="Q377" s="17"/>
      <c r="R377" s="19">
        <v>0</v>
      </c>
      <c r="S377" s="7">
        <v>0</v>
      </c>
      <c r="T377" s="7">
        <v>35600</v>
      </c>
      <c r="U377" s="8">
        <f t="shared" si="75"/>
        <v>-35600</v>
      </c>
      <c r="V377" s="6">
        <v>0</v>
      </c>
      <c r="W377" s="17"/>
      <c r="X377" s="7">
        <v>0</v>
      </c>
      <c r="Y377" s="7">
        <v>0</v>
      </c>
      <c r="Z377" s="8">
        <f t="shared" si="76"/>
        <v>0</v>
      </c>
      <c r="AA377" s="7">
        <v>0</v>
      </c>
      <c r="AB377" s="8"/>
      <c r="AC377" s="20">
        <f t="shared" si="77"/>
        <v>0</v>
      </c>
      <c r="AD377" s="8"/>
    </row>
    <row r="378" spans="1:30">
      <c r="A378" s="14" t="s">
        <v>915</v>
      </c>
      <c r="B378" s="4" t="s">
        <v>812</v>
      </c>
      <c r="C378" s="4" t="s">
        <v>832</v>
      </c>
      <c r="D378" s="4" t="s">
        <v>126</v>
      </c>
      <c r="E378" s="4" t="s">
        <v>127</v>
      </c>
      <c r="F378" s="16" t="str">
        <f t="shared" si="67"/>
        <v>Gebiet Große Märkerstraße, UK Gr. Märkerstraße 5 (Sicherung)</v>
      </c>
      <c r="G378" s="4" t="s">
        <v>882</v>
      </c>
      <c r="H378" s="4" t="s">
        <v>916</v>
      </c>
      <c r="I378" s="4" t="s">
        <v>917</v>
      </c>
      <c r="J378" s="4" t="s">
        <v>84</v>
      </c>
      <c r="K378" s="14" t="s">
        <v>9</v>
      </c>
      <c r="L378" s="5" t="s">
        <v>9</v>
      </c>
      <c r="M378" s="5" t="s">
        <v>870</v>
      </c>
      <c r="N378" s="5" t="s">
        <v>199</v>
      </c>
      <c r="O378" s="5" t="s">
        <v>200</v>
      </c>
      <c r="P378" s="6">
        <v>40000</v>
      </c>
      <c r="Q378" s="17"/>
      <c r="R378" s="19">
        <v>0</v>
      </c>
      <c r="S378" s="7">
        <v>0</v>
      </c>
      <c r="T378" s="7">
        <v>40000</v>
      </c>
      <c r="U378" s="8">
        <f t="shared" si="75"/>
        <v>-40000</v>
      </c>
      <c r="V378" s="6">
        <v>0</v>
      </c>
      <c r="W378" s="17"/>
      <c r="X378" s="7">
        <v>0</v>
      </c>
      <c r="Y378" s="7">
        <v>0</v>
      </c>
      <c r="Z378" s="8">
        <f t="shared" si="76"/>
        <v>0</v>
      </c>
      <c r="AA378" s="7">
        <v>0</v>
      </c>
      <c r="AB378" s="8"/>
      <c r="AC378" s="20">
        <f t="shared" si="77"/>
        <v>0</v>
      </c>
      <c r="AD378" s="8"/>
    </row>
    <row r="379" spans="1:30">
      <c r="A379" s="14" t="s">
        <v>918</v>
      </c>
      <c r="B379" s="4" t="s">
        <v>812</v>
      </c>
      <c r="C379" s="4" t="s">
        <v>832</v>
      </c>
      <c r="D379" s="4" t="s">
        <v>197</v>
      </c>
      <c r="E379" s="4" t="s">
        <v>127</v>
      </c>
      <c r="F379" s="16" t="str">
        <f t="shared" si="67"/>
        <v xml:space="preserve">Gebiet Große Märkerstraße, (UK) Konzerthalle, Südwand </v>
      </c>
      <c r="G379" s="4" t="s">
        <v>882</v>
      </c>
      <c r="H379" s="4" t="s">
        <v>910</v>
      </c>
      <c r="I379" s="4" t="s">
        <v>9</v>
      </c>
      <c r="J379" s="4" t="s">
        <v>527</v>
      </c>
      <c r="K379" s="14" t="s">
        <v>911</v>
      </c>
      <c r="L379" s="5" t="s">
        <v>885</v>
      </c>
      <c r="M379" s="5" t="s">
        <v>870</v>
      </c>
      <c r="N379" s="5" t="s">
        <v>199</v>
      </c>
      <c r="O379" s="5" t="s">
        <v>200</v>
      </c>
      <c r="P379" s="6">
        <v>30000</v>
      </c>
      <c r="Q379" s="17"/>
      <c r="R379" s="19">
        <v>26800</v>
      </c>
      <c r="S379" s="7">
        <v>0</v>
      </c>
      <c r="T379" s="7">
        <v>30000</v>
      </c>
      <c r="U379" s="8">
        <f t="shared" si="75"/>
        <v>-30000</v>
      </c>
      <c r="V379" s="6">
        <v>26800</v>
      </c>
      <c r="W379" s="17"/>
      <c r="X379" s="7">
        <v>24104.54</v>
      </c>
      <c r="Y379" s="7">
        <v>0</v>
      </c>
      <c r="Z379" s="8">
        <f t="shared" si="76"/>
        <v>26800</v>
      </c>
      <c r="AA379" s="7">
        <v>2695.46</v>
      </c>
      <c r="AB379" s="8"/>
      <c r="AC379" s="20">
        <f t="shared" si="77"/>
        <v>2695.46</v>
      </c>
      <c r="AD379" s="8"/>
    </row>
    <row r="380" spans="1:30">
      <c r="A380" s="14" t="s">
        <v>919</v>
      </c>
      <c r="B380" s="4" t="s">
        <v>812</v>
      </c>
      <c r="C380" s="4" t="s">
        <v>832</v>
      </c>
      <c r="D380" s="4" t="s">
        <v>197</v>
      </c>
      <c r="E380" s="4" t="s">
        <v>127</v>
      </c>
      <c r="F380" s="16" t="str">
        <f t="shared" si="67"/>
        <v xml:space="preserve">Gebiet Große Märkerstraße, (UK) Konzerthalle, Nordwand </v>
      </c>
      <c r="G380" s="4" t="s">
        <v>882</v>
      </c>
      <c r="H380" s="4" t="s">
        <v>920</v>
      </c>
      <c r="I380" s="4" t="s">
        <v>9</v>
      </c>
      <c r="J380" s="4" t="s">
        <v>527</v>
      </c>
      <c r="K380" s="14" t="s">
        <v>9</v>
      </c>
      <c r="L380" s="5" t="s">
        <v>885</v>
      </c>
      <c r="M380" s="5" t="s">
        <v>870</v>
      </c>
      <c r="N380" s="5" t="s">
        <v>199</v>
      </c>
      <c r="O380" s="5" t="s">
        <v>200</v>
      </c>
      <c r="P380" s="6">
        <v>0</v>
      </c>
      <c r="Q380" s="17"/>
      <c r="R380" s="19">
        <v>5000</v>
      </c>
      <c r="S380" s="7">
        <v>0</v>
      </c>
      <c r="T380" s="7">
        <v>0</v>
      </c>
      <c r="U380" s="8">
        <f t="shared" si="75"/>
        <v>0</v>
      </c>
      <c r="V380" s="6">
        <v>5000</v>
      </c>
      <c r="W380" s="17"/>
      <c r="X380" s="7">
        <v>4492.8</v>
      </c>
      <c r="Y380" s="7">
        <v>0</v>
      </c>
      <c r="Z380" s="8">
        <f t="shared" si="76"/>
        <v>5000</v>
      </c>
      <c r="AA380" s="7">
        <v>507.2</v>
      </c>
      <c r="AB380" s="8"/>
      <c r="AC380" s="20">
        <f t="shared" si="77"/>
        <v>507.2</v>
      </c>
      <c r="AD380" s="8"/>
    </row>
    <row r="381" spans="1:30">
      <c r="A381" s="14" t="s">
        <v>921</v>
      </c>
      <c r="B381" s="4" t="s">
        <v>812</v>
      </c>
      <c r="C381" s="4" t="s">
        <v>832</v>
      </c>
      <c r="D381" s="4" t="s">
        <v>197</v>
      </c>
      <c r="E381" s="4" t="s">
        <v>127</v>
      </c>
      <c r="F381" s="16" t="str">
        <f t="shared" si="67"/>
        <v xml:space="preserve">Gebiet Große Märkerstraße, (UK) Konzerthalle, Westwand </v>
      </c>
      <c r="G381" s="4" t="s">
        <v>882</v>
      </c>
      <c r="H381" s="4" t="s">
        <v>922</v>
      </c>
      <c r="I381" s="4" t="s">
        <v>9</v>
      </c>
      <c r="J381" s="4" t="s">
        <v>527</v>
      </c>
      <c r="K381" s="14" t="s">
        <v>9</v>
      </c>
      <c r="L381" s="5" t="s">
        <v>885</v>
      </c>
      <c r="M381" s="5" t="s">
        <v>870</v>
      </c>
      <c r="N381" s="5" t="s">
        <v>199</v>
      </c>
      <c r="O381" s="5" t="s">
        <v>200</v>
      </c>
      <c r="P381" s="6">
        <v>0</v>
      </c>
      <c r="Q381" s="17"/>
      <c r="R381" s="19">
        <v>2000</v>
      </c>
      <c r="S381" s="7">
        <v>0</v>
      </c>
      <c r="T381" s="7">
        <v>0</v>
      </c>
      <c r="U381" s="8">
        <f t="shared" si="75"/>
        <v>0</v>
      </c>
      <c r="V381" s="6">
        <v>2000</v>
      </c>
      <c r="W381" s="17"/>
      <c r="X381" s="7">
        <v>1561</v>
      </c>
      <c r="Y381" s="7">
        <v>0</v>
      </c>
      <c r="Z381" s="8">
        <f t="shared" si="76"/>
        <v>2000</v>
      </c>
      <c r="AA381" s="7">
        <v>439</v>
      </c>
      <c r="AB381" s="8"/>
      <c r="AC381" s="20">
        <f t="shared" si="77"/>
        <v>439</v>
      </c>
      <c r="AD381" s="8"/>
    </row>
    <row r="382" spans="1:30">
      <c r="A382" s="14" t="s">
        <v>923</v>
      </c>
      <c r="B382" s="4" t="s">
        <v>812</v>
      </c>
      <c r="C382" s="4" t="s">
        <v>832</v>
      </c>
      <c r="D382" s="4" t="s">
        <v>197</v>
      </c>
      <c r="E382" s="4" t="s">
        <v>127</v>
      </c>
      <c r="F382" s="16" t="str">
        <f t="shared" si="67"/>
        <v xml:space="preserve">Gebiet Große Märkerstraße, (UK) Konzerthalle, Ostchor </v>
      </c>
      <c r="G382" s="4" t="s">
        <v>882</v>
      </c>
      <c r="H382" s="4" t="s">
        <v>913</v>
      </c>
      <c r="I382" s="4" t="s">
        <v>9</v>
      </c>
      <c r="J382" s="4" t="s">
        <v>439</v>
      </c>
      <c r="K382" s="14" t="s">
        <v>914</v>
      </c>
      <c r="L382" s="5" t="s">
        <v>9</v>
      </c>
      <c r="M382" s="5" t="s">
        <v>870</v>
      </c>
      <c r="N382" s="5" t="s">
        <v>199</v>
      </c>
      <c r="O382" s="5" t="s">
        <v>200</v>
      </c>
      <c r="P382" s="6">
        <v>20000</v>
      </c>
      <c r="Q382" s="17"/>
      <c r="R382" s="19">
        <v>1400</v>
      </c>
      <c r="S382" s="7">
        <v>0</v>
      </c>
      <c r="T382" s="7">
        <v>20000</v>
      </c>
      <c r="U382" s="8">
        <f t="shared" si="75"/>
        <v>-20000</v>
      </c>
      <c r="V382" s="6">
        <v>1400</v>
      </c>
      <c r="W382" s="17"/>
      <c r="X382" s="7">
        <v>904</v>
      </c>
      <c r="Y382" s="7">
        <v>0</v>
      </c>
      <c r="Z382" s="8">
        <f t="shared" si="76"/>
        <v>1400</v>
      </c>
      <c r="AA382" s="7">
        <v>496</v>
      </c>
      <c r="AB382" s="8"/>
      <c r="AC382" s="20">
        <f t="shared" si="77"/>
        <v>496</v>
      </c>
      <c r="AD382" s="8"/>
    </row>
    <row r="383" spans="1:30">
      <c r="A383" s="14" t="s">
        <v>924</v>
      </c>
      <c r="B383" s="4" t="s">
        <v>812</v>
      </c>
      <c r="C383" s="4" t="s">
        <v>832</v>
      </c>
      <c r="D383" s="4" t="s">
        <v>255</v>
      </c>
      <c r="E383" s="4" t="s">
        <v>127</v>
      </c>
      <c r="F383" s="16" t="str">
        <f t="shared" si="67"/>
        <v xml:space="preserve">Gebiet Große Märkerstraße, (UK) Sanierungsbetreuung </v>
      </c>
      <c r="G383" s="4" t="s">
        <v>882</v>
      </c>
      <c r="H383" s="4" t="s">
        <v>876</v>
      </c>
      <c r="I383" s="4" t="s">
        <v>9</v>
      </c>
      <c r="J383" s="4" t="s">
        <v>400</v>
      </c>
      <c r="K383" s="14" t="s">
        <v>925</v>
      </c>
      <c r="L383" s="5" t="s">
        <v>885</v>
      </c>
      <c r="M383" s="5" t="s">
        <v>870</v>
      </c>
      <c r="N383" s="5" t="s">
        <v>199</v>
      </c>
      <c r="O383" s="5" t="s">
        <v>200</v>
      </c>
      <c r="P383" s="6">
        <v>160000</v>
      </c>
      <c r="Q383" s="17"/>
      <c r="R383" s="19">
        <v>0</v>
      </c>
      <c r="S383" s="7">
        <v>0</v>
      </c>
      <c r="T383" s="7">
        <v>0</v>
      </c>
      <c r="U383" s="8">
        <f t="shared" si="75"/>
        <v>0</v>
      </c>
      <c r="V383" s="6">
        <v>160000</v>
      </c>
      <c r="W383" s="17"/>
      <c r="X383" s="7">
        <v>0</v>
      </c>
      <c r="Y383" s="7">
        <v>0</v>
      </c>
      <c r="Z383" s="8">
        <f t="shared" si="76"/>
        <v>0</v>
      </c>
      <c r="AA383" s="7">
        <v>0</v>
      </c>
      <c r="AB383" s="8"/>
      <c r="AC383" s="20">
        <f t="shared" si="77"/>
        <v>0</v>
      </c>
      <c r="AD383" s="8"/>
    </row>
    <row r="384" spans="1:30">
      <c r="A384" s="14" t="s">
        <v>926</v>
      </c>
      <c r="B384" s="4" t="s">
        <v>812</v>
      </c>
      <c r="C384" s="4" t="s">
        <v>832</v>
      </c>
      <c r="D384" s="4" t="s">
        <v>255</v>
      </c>
      <c r="E384" s="4" t="s">
        <v>127</v>
      </c>
      <c r="F384" s="16" t="str">
        <f t="shared" si="67"/>
        <v>Gebiet Große Märkerstraße, (UK) Zuschüsse für Bau- maßnahmen Dritter</v>
      </c>
      <c r="G384" s="4" t="s">
        <v>882</v>
      </c>
      <c r="H384" s="4" t="s">
        <v>872</v>
      </c>
      <c r="I384" s="4" t="s">
        <v>873</v>
      </c>
      <c r="J384" s="4" t="s">
        <v>400</v>
      </c>
      <c r="K384" s="14" t="s">
        <v>925</v>
      </c>
      <c r="L384" s="5" t="s">
        <v>885</v>
      </c>
      <c r="M384" s="5" t="s">
        <v>870</v>
      </c>
      <c r="N384" s="5" t="s">
        <v>199</v>
      </c>
      <c r="O384" s="5" t="s">
        <v>200</v>
      </c>
      <c r="P384" s="6">
        <v>124300</v>
      </c>
      <c r="Q384" s="17"/>
      <c r="R384" s="19">
        <v>96000</v>
      </c>
      <c r="S384" s="7">
        <v>0</v>
      </c>
      <c r="T384" s="7">
        <v>124300</v>
      </c>
      <c r="U384" s="8">
        <f t="shared" si="75"/>
        <v>-124300</v>
      </c>
      <c r="V384" s="6">
        <v>96000</v>
      </c>
      <c r="W384" s="17"/>
      <c r="X384" s="7">
        <v>43681.61</v>
      </c>
      <c r="Y384" s="7">
        <v>0</v>
      </c>
      <c r="Z384" s="8">
        <f t="shared" si="76"/>
        <v>88272.72</v>
      </c>
      <c r="AA384" s="7">
        <v>44591.11</v>
      </c>
      <c r="AB384" s="8"/>
      <c r="AC384" s="20">
        <f t="shared" si="77"/>
        <v>44591.11</v>
      </c>
      <c r="AD384" s="8"/>
    </row>
    <row r="385" spans="1:30">
      <c r="A385" s="14" t="s">
        <v>927</v>
      </c>
      <c r="B385" s="4" t="s">
        <v>812</v>
      </c>
      <c r="C385" s="4" t="s">
        <v>832</v>
      </c>
      <c r="D385" s="4" t="s">
        <v>255</v>
      </c>
      <c r="E385" s="4" t="s">
        <v>127</v>
      </c>
      <c r="F385" s="16" t="str">
        <f t="shared" si="67"/>
        <v>Gebiet Große Märkerstraße, (UK) Öffentlichkeitsarbeit, Gutachten, Konzepte</v>
      </c>
      <c r="G385" s="4" t="s">
        <v>882</v>
      </c>
      <c r="H385" s="4" t="s">
        <v>878</v>
      </c>
      <c r="I385" s="4" t="s">
        <v>879</v>
      </c>
      <c r="J385" s="4" t="s">
        <v>400</v>
      </c>
      <c r="K385" s="14" t="s">
        <v>925</v>
      </c>
      <c r="L385" s="5" t="s">
        <v>885</v>
      </c>
      <c r="M385" s="5" t="s">
        <v>870</v>
      </c>
      <c r="N385" s="5" t="s">
        <v>199</v>
      </c>
      <c r="O385" s="5" t="s">
        <v>200</v>
      </c>
      <c r="P385" s="6">
        <v>0</v>
      </c>
      <c r="Q385" s="17"/>
      <c r="R385" s="19">
        <v>24700</v>
      </c>
      <c r="S385" s="7">
        <v>0</v>
      </c>
      <c r="T385" s="7">
        <v>0</v>
      </c>
      <c r="U385" s="8">
        <f t="shared" si="75"/>
        <v>0</v>
      </c>
      <c r="V385" s="6">
        <v>24700</v>
      </c>
      <c r="W385" s="17"/>
      <c r="X385" s="7">
        <v>9494.56</v>
      </c>
      <c r="Y385" s="7">
        <v>0</v>
      </c>
      <c r="Z385" s="8">
        <f t="shared" si="76"/>
        <v>23390.5</v>
      </c>
      <c r="AA385" s="7">
        <v>13895.94</v>
      </c>
      <c r="AB385" s="8"/>
      <c r="AC385" s="20">
        <f t="shared" si="77"/>
        <v>13895.94</v>
      </c>
      <c r="AD385" s="8"/>
    </row>
    <row r="386" spans="1:30" ht="15" customHeight="1">
      <c r="A386" s="14" t="s">
        <v>928</v>
      </c>
      <c r="B386" s="4" t="s">
        <v>812</v>
      </c>
      <c r="C386" s="4" t="s">
        <v>832</v>
      </c>
      <c r="D386" s="4" t="s">
        <v>667</v>
      </c>
      <c r="E386" s="4" t="s">
        <v>149</v>
      </c>
      <c r="F386" s="16" t="str">
        <f t="shared" si="67"/>
        <v>Entwicklungsgebiet Heide-Süd, Veräußerung von Gebäuden und Grundstücken</v>
      </c>
      <c r="G386" s="4" t="s">
        <v>929</v>
      </c>
      <c r="H386" s="4" t="s">
        <v>669</v>
      </c>
      <c r="I386" s="4" t="s">
        <v>670</v>
      </c>
      <c r="J386" s="4" t="s">
        <v>84</v>
      </c>
      <c r="K386" s="14" t="s">
        <v>9</v>
      </c>
      <c r="L386" s="5" t="s">
        <v>930</v>
      </c>
      <c r="M386" s="5" t="s">
        <v>109</v>
      </c>
      <c r="N386" s="5" t="s">
        <v>199</v>
      </c>
      <c r="O386" s="5" t="s">
        <v>200</v>
      </c>
      <c r="P386" s="7"/>
      <c r="Q386" s="17">
        <v>2000000</v>
      </c>
      <c r="R386" s="20"/>
      <c r="S386" s="7">
        <v>0</v>
      </c>
      <c r="T386" s="7">
        <v>0</v>
      </c>
      <c r="U386" s="8">
        <f>-S386-T386</f>
        <v>0</v>
      </c>
      <c r="V386" s="7"/>
      <c r="W386" s="17">
        <v>2000000</v>
      </c>
      <c r="X386" s="7">
        <v>0</v>
      </c>
      <c r="Y386" s="7">
        <v>0</v>
      </c>
      <c r="Z386" s="8"/>
      <c r="AA386" s="7"/>
      <c r="AB386" s="8">
        <v>2634932.0699999998</v>
      </c>
      <c r="AC386" s="20"/>
      <c r="AD386" s="8"/>
    </row>
    <row r="387" spans="1:30" ht="15" customHeight="1">
      <c r="A387" s="14" t="s">
        <v>931</v>
      </c>
      <c r="B387" s="4" t="s">
        <v>812</v>
      </c>
      <c r="C387" s="4" t="s">
        <v>832</v>
      </c>
      <c r="D387" s="4" t="s">
        <v>65</v>
      </c>
      <c r="E387" s="4" t="s">
        <v>149</v>
      </c>
      <c r="F387" s="16" t="str">
        <f t="shared" si="67"/>
        <v xml:space="preserve">Entwicklungsgebiet Heide-Süd, Zuw. vom Land </v>
      </c>
      <c r="G387" s="4" t="s">
        <v>929</v>
      </c>
      <c r="H387" s="4" t="s">
        <v>1542</v>
      </c>
      <c r="I387" s="4" t="s">
        <v>9</v>
      </c>
      <c r="J387" s="4" t="s">
        <v>66</v>
      </c>
      <c r="K387" s="14" t="s">
        <v>9</v>
      </c>
      <c r="L387" s="5" t="s">
        <v>932</v>
      </c>
      <c r="M387" s="5" t="s">
        <v>506</v>
      </c>
      <c r="N387" s="5" t="s">
        <v>199</v>
      </c>
      <c r="O387" s="5" t="s">
        <v>200</v>
      </c>
      <c r="P387" s="7"/>
      <c r="Q387" s="17">
        <v>600000</v>
      </c>
      <c r="R387" s="20"/>
      <c r="S387" s="7">
        <v>0</v>
      </c>
      <c r="T387" s="7">
        <v>0</v>
      </c>
      <c r="U387" s="8">
        <f>-S387-T387</f>
        <v>0</v>
      </c>
      <c r="V387" s="7"/>
      <c r="W387" s="17">
        <v>600000</v>
      </c>
      <c r="X387" s="7">
        <v>0</v>
      </c>
      <c r="Y387" s="7">
        <v>0</v>
      </c>
      <c r="Z387" s="8"/>
      <c r="AA387" s="7"/>
      <c r="AB387" s="8">
        <v>0</v>
      </c>
      <c r="AC387" s="20"/>
      <c r="AD387" s="8"/>
    </row>
    <row r="388" spans="1:30" ht="15" customHeight="1">
      <c r="A388" s="14" t="s">
        <v>933</v>
      </c>
      <c r="B388" s="4" t="s">
        <v>812</v>
      </c>
      <c r="C388" s="4" t="s">
        <v>832</v>
      </c>
      <c r="D388" s="4" t="s">
        <v>65</v>
      </c>
      <c r="E388" s="4" t="s">
        <v>149</v>
      </c>
      <c r="F388" s="16" t="str">
        <f t="shared" si="67"/>
        <v>Entwicklungsgebiet Heide-Süd, Zuweisungen vom Land - Altlastensanierung</v>
      </c>
      <c r="G388" s="4" t="s">
        <v>929</v>
      </c>
      <c r="H388" s="4" t="s">
        <v>207</v>
      </c>
      <c r="I388" s="4" t="s">
        <v>934</v>
      </c>
      <c r="J388" s="4" t="s">
        <v>66</v>
      </c>
      <c r="K388" s="14" t="s">
        <v>9</v>
      </c>
      <c r="L388" s="5" t="s">
        <v>932</v>
      </c>
      <c r="M388" s="5" t="s">
        <v>506</v>
      </c>
      <c r="N388" s="5" t="s">
        <v>199</v>
      </c>
      <c r="O388" s="5" t="s">
        <v>200</v>
      </c>
      <c r="P388" s="7"/>
      <c r="Q388" s="17">
        <v>2071400</v>
      </c>
      <c r="R388" s="20"/>
      <c r="S388" s="7">
        <v>0</v>
      </c>
      <c r="T388" s="7">
        <v>0</v>
      </c>
      <c r="U388" s="8">
        <f>-S388-T388</f>
        <v>0</v>
      </c>
      <c r="V388" s="7"/>
      <c r="W388" s="17">
        <v>2071400</v>
      </c>
      <c r="X388" s="7">
        <v>0</v>
      </c>
      <c r="Y388" s="7">
        <v>0</v>
      </c>
      <c r="Z388" s="8"/>
      <c r="AA388" s="7"/>
      <c r="AB388" s="8">
        <v>0</v>
      </c>
      <c r="AC388" s="20"/>
      <c r="AD388" s="8"/>
    </row>
    <row r="389" spans="1:30">
      <c r="A389" s="14" t="s">
        <v>935</v>
      </c>
      <c r="B389" s="4" t="s">
        <v>812</v>
      </c>
      <c r="C389" s="4" t="s">
        <v>832</v>
      </c>
      <c r="D389" s="4" t="s">
        <v>936</v>
      </c>
      <c r="E389" s="4" t="s">
        <v>149</v>
      </c>
      <c r="F389" s="16" t="str">
        <f t="shared" si="67"/>
        <v>Entwicklungsgebiet Heide-Süd, Erwerb von Gebäuden und Grundstücken</v>
      </c>
      <c r="G389" s="4" t="s">
        <v>929</v>
      </c>
      <c r="H389" s="4" t="s">
        <v>937</v>
      </c>
      <c r="I389" s="4" t="s">
        <v>670</v>
      </c>
      <c r="J389" s="4" t="s">
        <v>84</v>
      </c>
      <c r="K389" s="14" t="s">
        <v>9</v>
      </c>
      <c r="L389" s="5" t="s">
        <v>930</v>
      </c>
      <c r="M389" s="5" t="s">
        <v>938</v>
      </c>
      <c r="N389" s="5" t="s">
        <v>199</v>
      </c>
      <c r="O389" s="5" t="s">
        <v>200</v>
      </c>
      <c r="P389" s="6">
        <v>2071400</v>
      </c>
      <c r="Q389" s="17"/>
      <c r="R389" s="19">
        <v>0</v>
      </c>
      <c r="S389" s="7">
        <v>0</v>
      </c>
      <c r="T389" s="7">
        <v>2071400</v>
      </c>
      <c r="U389" s="8">
        <f>S389-T389</f>
        <v>-2071400</v>
      </c>
      <c r="V389" s="6">
        <v>0</v>
      </c>
      <c r="W389" s="17"/>
      <c r="X389" s="7">
        <v>0</v>
      </c>
      <c r="Y389" s="7">
        <v>0</v>
      </c>
      <c r="Z389" s="8">
        <f>X389+Y389+AA389</f>
        <v>0</v>
      </c>
      <c r="AA389" s="7">
        <v>0</v>
      </c>
      <c r="AB389" s="8"/>
      <c r="AC389" s="20">
        <f>IF(AA389-R389&gt;R389,R389,AA389)</f>
        <v>0</v>
      </c>
      <c r="AD389" s="8"/>
    </row>
    <row r="390" spans="1:30">
      <c r="A390" s="14" t="s">
        <v>939</v>
      </c>
      <c r="B390" s="4" t="s">
        <v>812</v>
      </c>
      <c r="C390" s="4" t="s">
        <v>832</v>
      </c>
      <c r="D390" s="4" t="s">
        <v>940</v>
      </c>
      <c r="E390" s="4" t="s">
        <v>149</v>
      </c>
      <c r="F390" s="16" t="str">
        <f t="shared" si="67"/>
        <v xml:space="preserve">Entwicklungsgebiet Heide-Süd, Baumaßnahmen </v>
      </c>
      <c r="G390" s="4" t="s">
        <v>929</v>
      </c>
      <c r="H390" s="4" t="s">
        <v>941</v>
      </c>
      <c r="I390" s="4" t="s">
        <v>9</v>
      </c>
      <c r="J390" s="4" t="s">
        <v>400</v>
      </c>
      <c r="K390" s="14" t="s">
        <v>9</v>
      </c>
      <c r="L390" s="5" t="s">
        <v>930</v>
      </c>
      <c r="M390" s="5" t="s">
        <v>942</v>
      </c>
      <c r="N390" s="5" t="s">
        <v>199</v>
      </c>
      <c r="O390" s="5" t="s">
        <v>200</v>
      </c>
      <c r="P390" s="6">
        <v>2600000</v>
      </c>
      <c r="Q390" s="17"/>
      <c r="R390" s="19">
        <v>0</v>
      </c>
      <c r="S390" s="7">
        <v>0</v>
      </c>
      <c r="T390" s="7">
        <v>2600000</v>
      </c>
      <c r="U390" s="8">
        <f>S390-T390</f>
        <v>-2600000</v>
      </c>
      <c r="V390" s="6">
        <v>0</v>
      </c>
      <c r="W390" s="17"/>
      <c r="X390" s="7">
        <v>0</v>
      </c>
      <c r="Y390" s="7">
        <v>0</v>
      </c>
      <c r="Z390" s="8">
        <f>X390+Y390+AA390</f>
        <v>0</v>
      </c>
      <c r="AA390" s="7">
        <v>0</v>
      </c>
      <c r="AB390" s="8"/>
      <c r="AC390" s="20">
        <f>IF(AA390-R390&gt;R390,R390,AA390)</f>
        <v>0</v>
      </c>
      <c r="AD390" s="8"/>
    </row>
    <row r="391" spans="1:30" ht="15" customHeight="1">
      <c r="A391" s="14" t="s">
        <v>943</v>
      </c>
      <c r="B391" s="4" t="s">
        <v>812</v>
      </c>
      <c r="C391" s="4" t="s">
        <v>832</v>
      </c>
      <c r="D391" s="4" t="s">
        <v>667</v>
      </c>
      <c r="E391" s="4" t="s">
        <v>157</v>
      </c>
      <c r="F391" s="16" t="str">
        <f t="shared" si="67"/>
        <v>Altindustriestandorte Merseburger Straße, Veräußerung von Gebäuden und Grundstücken</v>
      </c>
      <c r="G391" s="4" t="s">
        <v>944</v>
      </c>
      <c r="H391" s="4" t="s">
        <v>669</v>
      </c>
      <c r="I391" s="4" t="s">
        <v>670</v>
      </c>
      <c r="J391" s="4" t="s">
        <v>84</v>
      </c>
      <c r="K391" s="14" t="s">
        <v>9</v>
      </c>
      <c r="L391" s="5" t="s">
        <v>945</v>
      </c>
      <c r="M391" s="5" t="s">
        <v>109</v>
      </c>
      <c r="N391" s="5" t="s">
        <v>199</v>
      </c>
      <c r="O391" s="5" t="s">
        <v>200</v>
      </c>
      <c r="P391" s="7"/>
      <c r="Q391" s="17">
        <v>558000</v>
      </c>
      <c r="R391" s="20"/>
      <c r="S391" s="7">
        <v>0</v>
      </c>
      <c r="T391" s="7">
        <v>0</v>
      </c>
      <c r="U391" s="8">
        <f>-S391-T391</f>
        <v>0</v>
      </c>
      <c r="V391" s="7"/>
      <c r="W391" s="17">
        <v>558000</v>
      </c>
      <c r="X391" s="7">
        <v>0</v>
      </c>
      <c r="Y391" s="7">
        <v>0</v>
      </c>
      <c r="Z391" s="8"/>
      <c r="AA391" s="7"/>
      <c r="AB391" s="8">
        <v>0</v>
      </c>
      <c r="AC391" s="20"/>
      <c r="AD391" s="8"/>
    </row>
    <row r="392" spans="1:30" ht="15" customHeight="1">
      <c r="A392" s="14" t="s">
        <v>946</v>
      </c>
      <c r="B392" s="4" t="s">
        <v>812</v>
      </c>
      <c r="C392" s="4" t="s">
        <v>832</v>
      </c>
      <c r="D392" s="4" t="s">
        <v>947</v>
      </c>
      <c r="E392" s="4" t="s">
        <v>157</v>
      </c>
      <c r="F392" s="16" t="str">
        <f t="shared" si="67"/>
        <v>Altindustriestandorte Merseburger Straße, Zuweisungen vom Land - Altindustriestandorte</v>
      </c>
      <c r="G392" s="4" t="s">
        <v>944</v>
      </c>
      <c r="H392" s="4" t="s">
        <v>207</v>
      </c>
      <c r="I392" s="4" t="s">
        <v>948</v>
      </c>
      <c r="J392" s="4" t="s">
        <v>66</v>
      </c>
      <c r="K392" s="14" t="s">
        <v>9</v>
      </c>
      <c r="L392" s="5" t="s">
        <v>949</v>
      </c>
      <c r="M392" s="5" t="s">
        <v>398</v>
      </c>
      <c r="N392" s="5" t="s">
        <v>199</v>
      </c>
      <c r="O392" s="5" t="s">
        <v>200</v>
      </c>
      <c r="P392" s="7"/>
      <c r="Q392" s="17">
        <v>320000</v>
      </c>
      <c r="R392" s="20"/>
      <c r="S392" s="7">
        <v>0</v>
      </c>
      <c r="T392" s="7">
        <v>0</v>
      </c>
      <c r="U392" s="8">
        <f>-S392-T392</f>
        <v>0</v>
      </c>
      <c r="V392" s="7"/>
      <c r="W392" s="17">
        <v>320000</v>
      </c>
      <c r="X392" s="7">
        <v>0</v>
      </c>
      <c r="Y392" s="7">
        <v>0</v>
      </c>
      <c r="Z392" s="8"/>
      <c r="AA392" s="7"/>
      <c r="AB392" s="8">
        <v>0</v>
      </c>
      <c r="AC392" s="20"/>
      <c r="AD392" s="8"/>
    </row>
    <row r="393" spans="1:30">
      <c r="A393" s="14" t="s">
        <v>950</v>
      </c>
      <c r="B393" s="4" t="s">
        <v>812</v>
      </c>
      <c r="C393" s="4" t="s">
        <v>832</v>
      </c>
      <c r="D393" s="4" t="s">
        <v>936</v>
      </c>
      <c r="E393" s="4" t="s">
        <v>157</v>
      </c>
      <c r="F393" s="16" t="str">
        <f t="shared" si="67"/>
        <v xml:space="preserve">Altindustriestandorte Merseburger Straße, (UK) Hafenbahntrasse </v>
      </c>
      <c r="G393" s="4" t="s">
        <v>944</v>
      </c>
      <c r="H393" s="4" t="s">
        <v>951</v>
      </c>
      <c r="I393" s="4" t="s">
        <v>9</v>
      </c>
      <c r="J393" s="4" t="s">
        <v>123</v>
      </c>
      <c r="K393" s="14" t="s">
        <v>952</v>
      </c>
      <c r="L393" s="5" t="s">
        <v>9</v>
      </c>
      <c r="M393" s="5" t="s">
        <v>938</v>
      </c>
      <c r="N393" s="5" t="s">
        <v>199</v>
      </c>
      <c r="O393" s="5" t="s">
        <v>200</v>
      </c>
      <c r="P393" s="6">
        <v>75500</v>
      </c>
      <c r="Q393" s="17"/>
      <c r="R393" s="19">
        <v>0</v>
      </c>
      <c r="S393" s="7">
        <v>0</v>
      </c>
      <c r="T393" s="7">
        <v>75500</v>
      </c>
      <c r="U393" s="8">
        <f t="shared" ref="U393:U403" si="78">S393-T393</f>
        <v>-75500</v>
      </c>
      <c r="V393" s="6">
        <v>0</v>
      </c>
      <c r="W393" s="17"/>
      <c r="X393" s="7">
        <v>0</v>
      </c>
      <c r="Y393" s="7">
        <v>0</v>
      </c>
      <c r="Z393" s="8">
        <f t="shared" ref="Z393:Z403" si="79">X393+Y393+AA393</f>
        <v>0</v>
      </c>
      <c r="AA393" s="7">
        <v>0</v>
      </c>
      <c r="AB393" s="8"/>
      <c r="AC393" s="20">
        <f t="shared" ref="AC393:AC403" si="80">IF(AA393-R393&gt;R393,R393,AA393)</f>
        <v>0</v>
      </c>
      <c r="AD393" s="8"/>
    </row>
    <row r="394" spans="1:30">
      <c r="A394" s="14" t="s">
        <v>953</v>
      </c>
      <c r="B394" s="4" t="s">
        <v>812</v>
      </c>
      <c r="C394" s="4" t="s">
        <v>832</v>
      </c>
      <c r="D394" s="4" t="s">
        <v>121</v>
      </c>
      <c r="E394" s="4" t="s">
        <v>157</v>
      </c>
      <c r="F394" s="16" t="str">
        <f t="shared" si="67"/>
        <v>Altindustriestandorte Merseburger Straße, (UK) Beleuchtung Gutenbergstraße</v>
      </c>
      <c r="G394" s="4" t="s">
        <v>944</v>
      </c>
      <c r="H394" s="4" t="s">
        <v>954</v>
      </c>
      <c r="I394" s="4" t="s">
        <v>955</v>
      </c>
      <c r="J394" s="4" t="s">
        <v>400</v>
      </c>
      <c r="K394" s="14" t="s">
        <v>956</v>
      </c>
      <c r="L394" s="5" t="s">
        <v>957</v>
      </c>
      <c r="M394" s="5" t="s">
        <v>401</v>
      </c>
      <c r="N394" s="5" t="s">
        <v>199</v>
      </c>
      <c r="O394" s="5" t="s">
        <v>200</v>
      </c>
      <c r="P394" s="6">
        <v>25000</v>
      </c>
      <c r="Q394" s="17"/>
      <c r="R394" s="19">
        <v>0</v>
      </c>
      <c r="S394" s="7">
        <v>0</v>
      </c>
      <c r="T394" s="7">
        <v>25000</v>
      </c>
      <c r="U394" s="8">
        <f t="shared" si="78"/>
        <v>-25000</v>
      </c>
      <c r="V394" s="6">
        <v>0</v>
      </c>
      <c r="W394" s="17"/>
      <c r="X394" s="7">
        <v>0</v>
      </c>
      <c r="Y394" s="7">
        <v>0</v>
      </c>
      <c r="Z394" s="8">
        <f t="shared" si="79"/>
        <v>0</v>
      </c>
      <c r="AA394" s="7">
        <v>0</v>
      </c>
      <c r="AB394" s="8"/>
      <c r="AC394" s="20">
        <f t="shared" si="80"/>
        <v>0</v>
      </c>
      <c r="AD394" s="8"/>
    </row>
    <row r="395" spans="1:30">
      <c r="A395" s="14" t="s">
        <v>958</v>
      </c>
      <c r="B395" s="4" t="s">
        <v>812</v>
      </c>
      <c r="C395" s="4" t="s">
        <v>832</v>
      </c>
      <c r="D395" s="4" t="s">
        <v>153</v>
      </c>
      <c r="E395" s="4" t="s">
        <v>157</v>
      </c>
      <c r="F395" s="16" t="str">
        <f t="shared" si="67"/>
        <v>Altindustriestandorte Merseburger Straße, (UK) Aufwertung Wohnumfeld Südstraße</v>
      </c>
      <c r="G395" s="4" t="s">
        <v>944</v>
      </c>
      <c r="H395" s="4" t="s">
        <v>959</v>
      </c>
      <c r="I395" s="4" t="s">
        <v>960</v>
      </c>
      <c r="J395" s="4" t="s">
        <v>758</v>
      </c>
      <c r="K395" s="14" t="s">
        <v>9</v>
      </c>
      <c r="L395" s="5" t="s">
        <v>9</v>
      </c>
      <c r="M395" s="5" t="s">
        <v>401</v>
      </c>
      <c r="N395" s="5" t="s">
        <v>199</v>
      </c>
      <c r="O395" s="5" t="s">
        <v>200</v>
      </c>
      <c r="P395" s="6">
        <v>80000</v>
      </c>
      <c r="Q395" s="17"/>
      <c r="R395" s="19">
        <v>0</v>
      </c>
      <c r="S395" s="7">
        <v>0</v>
      </c>
      <c r="T395" s="7">
        <v>80000</v>
      </c>
      <c r="U395" s="8">
        <f t="shared" si="78"/>
        <v>-80000</v>
      </c>
      <c r="V395" s="6">
        <v>0</v>
      </c>
      <c r="W395" s="17"/>
      <c r="X395" s="7">
        <v>0</v>
      </c>
      <c r="Y395" s="7">
        <v>0</v>
      </c>
      <c r="Z395" s="8">
        <f t="shared" si="79"/>
        <v>0</v>
      </c>
      <c r="AA395" s="7">
        <v>0</v>
      </c>
      <c r="AB395" s="8"/>
      <c r="AC395" s="20">
        <f t="shared" si="80"/>
        <v>0</v>
      </c>
      <c r="AD395" s="8"/>
    </row>
    <row r="396" spans="1:30">
      <c r="A396" s="14" t="s">
        <v>961</v>
      </c>
      <c r="B396" s="4" t="s">
        <v>812</v>
      </c>
      <c r="C396" s="4" t="s">
        <v>832</v>
      </c>
      <c r="D396" s="4" t="s">
        <v>153</v>
      </c>
      <c r="E396" s="4" t="s">
        <v>157</v>
      </c>
      <c r="F396" s="16" t="str">
        <f t="shared" si="67"/>
        <v xml:space="preserve">Altindustriestandorte Merseburger Straße, (UK) Aufwertung Preßlersberg </v>
      </c>
      <c r="G396" s="4" t="s">
        <v>944</v>
      </c>
      <c r="H396" s="4" t="s">
        <v>962</v>
      </c>
      <c r="I396" s="4" t="s">
        <v>9</v>
      </c>
      <c r="J396" s="4" t="s">
        <v>123</v>
      </c>
      <c r="K396" s="14" t="s">
        <v>9</v>
      </c>
      <c r="L396" s="5" t="s">
        <v>9</v>
      </c>
      <c r="M396" s="5" t="s">
        <v>401</v>
      </c>
      <c r="N396" s="5" t="s">
        <v>199</v>
      </c>
      <c r="O396" s="5" t="s">
        <v>200</v>
      </c>
      <c r="P396" s="6">
        <v>210000</v>
      </c>
      <c r="Q396" s="17"/>
      <c r="R396" s="19">
        <v>0</v>
      </c>
      <c r="S396" s="7">
        <v>0</v>
      </c>
      <c r="T396" s="7">
        <v>210000</v>
      </c>
      <c r="U396" s="8">
        <f t="shared" si="78"/>
        <v>-210000</v>
      </c>
      <c r="V396" s="6">
        <v>0</v>
      </c>
      <c r="W396" s="17"/>
      <c r="X396" s="7">
        <v>0</v>
      </c>
      <c r="Y396" s="7">
        <v>0</v>
      </c>
      <c r="Z396" s="8">
        <f t="shared" si="79"/>
        <v>0</v>
      </c>
      <c r="AA396" s="7">
        <v>0</v>
      </c>
      <c r="AB396" s="8"/>
      <c r="AC396" s="20">
        <f t="shared" si="80"/>
        <v>0</v>
      </c>
      <c r="AD396" s="8"/>
    </row>
    <row r="397" spans="1:30">
      <c r="A397" s="14" t="s">
        <v>963</v>
      </c>
      <c r="B397" s="4" t="s">
        <v>812</v>
      </c>
      <c r="C397" s="4" t="s">
        <v>832</v>
      </c>
      <c r="D397" s="4" t="s">
        <v>731</v>
      </c>
      <c r="E397" s="4" t="s">
        <v>157</v>
      </c>
      <c r="F397" s="16" t="str">
        <f t="shared" ref="F397:F460" si="81">TRIM(G397)&amp;", "&amp;TRIM(H397)&amp;" "&amp;TRIM(I397)</f>
        <v xml:space="preserve">Altindustriestandorte Merseburger Straße, (UK) Pfännerhöhe </v>
      </c>
      <c r="G397" s="4" t="s">
        <v>944</v>
      </c>
      <c r="H397" s="4" t="s">
        <v>964</v>
      </c>
      <c r="I397" s="4" t="s">
        <v>9</v>
      </c>
      <c r="J397" s="4" t="s">
        <v>123</v>
      </c>
      <c r="K397" s="14" t="s">
        <v>9</v>
      </c>
      <c r="L397" s="5" t="s">
        <v>9</v>
      </c>
      <c r="M397" s="5" t="s">
        <v>401</v>
      </c>
      <c r="N397" s="5" t="s">
        <v>199</v>
      </c>
      <c r="O397" s="5" t="s">
        <v>200</v>
      </c>
      <c r="P397" s="6">
        <v>60000</v>
      </c>
      <c r="Q397" s="17"/>
      <c r="R397" s="19">
        <v>0</v>
      </c>
      <c r="S397" s="7">
        <v>0</v>
      </c>
      <c r="T397" s="7">
        <v>60000</v>
      </c>
      <c r="U397" s="8">
        <f t="shared" si="78"/>
        <v>-60000</v>
      </c>
      <c r="V397" s="6">
        <v>0</v>
      </c>
      <c r="W397" s="17"/>
      <c r="X397" s="7">
        <v>0</v>
      </c>
      <c r="Y397" s="7">
        <v>0</v>
      </c>
      <c r="Z397" s="8">
        <f t="shared" si="79"/>
        <v>0</v>
      </c>
      <c r="AA397" s="7">
        <v>0</v>
      </c>
      <c r="AB397" s="8"/>
      <c r="AC397" s="20">
        <f t="shared" si="80"/>
        <v>0</v>
      </c>
      <c r="AD397" s="8"/>
    </row>
    <row r="398" spans="1:30">
      <c r="A398" s="14" t="s">
        <v>965</v>
      </c>
      <c r="B398" s="4" t="s">
        <v>812</v>
      </c>
      <c r="C398" s="4" t="s">
        <v>832</v>
      </c>
      <c r="D398" s="4" t="s">
        <v>731</v>
      </c>
      <c r="E398" s="4" t="s">
        <v>157</v>
      </c>
      <c r="F398" s="16" t="str">
        <f t="shared" si="81"/>
        <v xml:space="preserve">Altindustriestandorte Merseburger Straße, (UK) Thomasiusstraße </v>
      </c>
      <c r="G398" s="4" t="s">
        <v>944</v>
      </c>
      <c r="H398" s="4" t="s">
        <v>966</v>
      </c>
      <c r="I398" s="4" t="s">
        <v>9</v>
      </c>
      <c r="J398" s="4" t="s">
        <v>123</v>
      </c>
      <c r="K398" s="14" t="s">
        <v>9</v>
      </c>
      <c r="L398" s="5" t="s">
        <v>9</v>
      </c>
      <c r="M398" s="5" t="s">
        <v>401</v>
      </c>
      <c r="N398" s="5" t="s">
        <v>199</v>
      </c>
      <c r="O398" s="5" t="s">
        <v>200</v>
      </c>
      <c r="P398" s="6">
        <v>60000</v>
      </c>
      <c r="Q398" s="17"/>
      <c r="R398" s="19">
        <v>0</v>
      </c>
      <c r="S398" s="7">
        <v>0</v>
      </c>
      <c r="T398" s="7">
        <v>60000</v>
      </c>
      <c r="U398" s="8">
        <f t="shared" si="78"/>
        <v>-60000</v>
      </c>
      <c r="V398" s="6">
        <v>0</v>
      </c>
      <c r="W398" s="17"/>
      <c r="X398" s="7">
        <v>0</v>
      </c>
      <c r="Y398" s="7">
        <v>0</v>
      </c>
      <c r="Z398" s="8">
        <f t="shared" si="79"/>
        <v>0</v>
      </c>
      <c r="AA398" s="7">
        <v>0</v>
      </c>
      <c r="AB398" s="8"/>
      <c r="AC398" s="20">
        <f t="shared" si="80"/>
        <v>0</v>
      </c>
      <c r="AD398" s="8"/>
    </row>
    <row r="399" spans="1:30">
      <c r="A399" s="14" t="s">
        <v>967</v>
      </c>
      <c r="B399" s="4" t="s">
        <v>812</v>
      </c>
      <c r="C399" s="4" t="s">
        <v>832</v>
      </c>
      <c r="D399" s="4" t="s">
        <v>731</v>
      </c>
      <c r="E399" s="4" t="s">
        <v>157</v>
      </c>
      <c r="F399" s="16" t="str">
        <f t="shared" si="81"/>
        <v xml:space="preserve">Altindustriestandorte Merseburger Straße, UK Hafenbahntrasse </v>
      </c>
      <c r="G399" s="4" t="s">
        <v>944</v>
      </c>
      <c r="H399" s="4" t="s">
        <v>968</v>
      </c>
      <c r="I399" s="4" t="s">
        <v>9</v>
      </c>
      <c r="J399" s="4" t="s">
        <v>123</v>
      </c>
      <c r="K399" s="14" t="s">
        <v>952</v>
      </c>
      <c r="L399" s="5" t="s">
        <v>9</v>
      </c>
      <c r="M399" s="5" t="s">
        <v>401</v>
      </c>
      <c r="N399" s="5" t="s">
        <v>199</v>
      </c>
      <c r="O399" s="5" t="s">
        <v>200</v>
      </c>
      <c r="P399" s="6">
        <v>40000</v>
      </c>
      <c r="Q399" s="17"/>
      <c r="R399" s="19">
        <v>0</v>
      </c>
      <c r="S399" s="7">
        <v>0</v>
      </c>
      <c r="T399" s="7">
        <v>40000</v>
      </c>
      <c r="U399" s="8">
        <f t="shared" si="78"/>
        <v>-40000</v>
      </c>
      <c r="V399" s="6">
        <v>0</v>
      </c>
      <c r="W399" s="17"/>
      <c r="X399" s="7">
        <v>0</v>
      </c>
      <c r="Y399" s="7">
        <v>0</v>
      </c>
      <c r="Z399" s="8">
        <f t="shared" si="79"/>
        <v>0</v>
      </c>
      <c r="AA399" s="7">
        <v>0</v>
      </c>
      <c r="AB399" s="8"/>
      <c r="AC399" s="20">
        <f t="shared" si="80"/>
        <v>0</v>
      </c>
      <c r="AD399" s="8"/>
    </row>
    <row r="400" spans="1:30">
      <c r="A400" s="14" t="s">
        <v>969</v>
      </c>
      <c r="B400" s="4" t="s">
        <v>812</v>
      </c>
      <c r="C400" s="4" t="s">
        <v>832</v>
      </c>
      <c r="D400" s="4" t="s">
        <v>731</v>
      </c>
      <c r="E400" s="4" t="s">
        <v>157</v>
      </c>
      <c r="F400" s="16" t="str">
        <f t="shared" si="81"/>
        <v>Altindustriestandorte Merseburger Straße, (UK) Beleuchtung Gutenbergstraße</v>
      </c>
      <c r="G400" s="4" t="s">
        <v>944</v>
      </c>
      <c r="H400" s="4" t="s">
        <v>954</v>
      </c>
      <c r="I400" s="4" t="s">
        <v>955</v>
      </c>
      <c r="J400" s="4" t="s">
        <v>400</v>
      </c>
      <c r="K400" s="14" t="s">
        <v>956</v>
      </c>
      <c r="L400" s="5" t="s">
        <v>957</v>
      </c>
      <c r="M400" s="5" t="s">
        <v>401</v>
      </c>
      <c r="N400" s="5" t="s">
        <v>199</v>
      </c>
      <c r="O400" s="5" t="s">
        <v>200</v>
      </c>
      <c r="P400" s="6">
        <v>5000</v>
      </c>
      <c r="Q400" s="17"/>
      <c r="R400" s="19">
        <v>0</v>
      </c>
      <c r="S400" s="7">
        <v>0</v>
      </c>
      <c r="T400" s="7">
        <v>5000</v>
      </c>
      <c r="U400" s="8">
        <f t="shared" si="78"/>
        <v>-5000</v>
      </c>
      <c r="V400" s="6">
        <v>0</v>
      </c>
      <c r="W400" s="17"/>
      <c r="X400" s="7">
        <v>0</v>
      </c>
      <c r="Y400" s="7">
        <v>0</v>
      </c>
      <c r="Z400" s="8">
        <f t="shared" si="79"/>
        <v>0</v>
      </c>
      <c r="AA400" s="7">
        <v>0</v>
      </c>
      <c r="AB400" s="8"/>
      <c r="AC400" s="20">
        <f t="shared" si="80"/>
        <v>0</v>
      </c>
      <c r="AD400" s="8"/>
    </row>
    <row r="401" spans="1:30">
      <c r="A401" s="14" t="s">
        <v>970</v>
      </c>
      <c r="B401" s="4" t="s">
        <v>812</v>
      </c>
      <c r="C401" s="4" t="s">
        <v>832</v>
      </c>
      <c r="D401" s="4" t="s">
        <v>255</v>
      </c>
      <c r="E401" s="4" t="s">
        <v>157</v>
      </c>
      <c r="F401" s="16" t="str">
        <f t="shared" si="81"/>
        <v>Altindustriestandorte Merseburger Straße, (UK) Zuschüsse für Bau- maßnahmen Dritter</v>
      </c>
      <c r="G401" s="4" t="s">
        <v>944</v>
      </c>
      <c r="H401" s="4" t="s">
        <v>872</v>
      </c>
      <c r="I401" s="4" t="s">
        <v>873</v>
      </c>
      <c r="J401" s="4" t="s">
        <v>400</v>
      </c>
      <c r="K401" s="14" t="s">
        <v>9</v>
      </c>
      <c r="L401" s="5" t="s">
        <v>971</v>
      </c>
      <c r="M401" s="5" t="s">
        <v>870</v>
      </c>
      <c r="N401" s="5" t="s">
        <v>199</v>
      </c>
      <c r="O401" s="5" t="s">
        <v>200</v>
      </c>
      <c r="P401" s="6">
        <v>432500</v>
      </c>
      <c r="Q401" s="17"/>
      <c r="R401" s="19">
        <v>120200</v>
      </c>
      <c r="S401" s="7">
        <v>0</v>
      </c>
      <c r="T401" s="7">
        <v>432500</v>
      </c>
      <c r="U401" s="8">
        <f t="shared" si="78"/>
        <v>-432500</v>
      </c>
      <c r="V401" s="6">
        <v>120200</v>
      </c>
      <c r="W401" s="17"/>
      <c r="X401" s="7">
        <v>120200</v>
      </c>
      <c r="Y401" s="7">
        <v>0</v>
      </c>
      <c r="Z401" s="8">
        <f t="shared" si="79"/>
        <v>120200</v>
      </c>
      <c r="AA401" s="7">
        <v>0</v>
      </c>
      <c r="AB401" s="8"/>
      <c r="AC401" s="20">
        <f t="shared" si="80"/>
        <v>0</v>
      </c>
      <c r="AD401" s="8"/>
    </row>
    <row r="402" spans="1:30">
      <c r="A402" s="14" t="s">
        <v>972</v>
      </c>
      <c r="B402" s="4" t="s">
        <v>812</v>
      </c>
      <c r="C402" s="4" t="s">
        <v>832</v>
      </c>
      <c r="D402" s="4" t="s">
        <v>255</v>
      </c>
      <c r="E402" s="4" t="s">
        <v>157</v>
      </c>
      <c r="F402" s="16" t="str">
        <f t="shared" si="81"/>
        <v>Altindustriestandorte Merseburger Straße, (UK) Öffentlichkeitsarbeit, Gutachten, Konzepte</v>
      </c>
      <c r="G402" s="4" t="s">
        <v>944</v>
      </c>
      <c r="H402" s="4" t="s">
        <v>878</v>
      </c>
      <c r="I402" s="4" t="s">
        <v>879</v>
      </c>
      <c r="J402" s="4" t="s">
        <v>400</v>
      </c>
      <c r="K402" s="14" t="s">
        <v>9</v>
      </c>
      <c r="L402" s="5" t="s">
        <v>9</v>
      </c>
      <c r="M402" s="5" t="s">
        <v>870</v>
      </c>
      <c r="N402" s="5" t="s">
        <v>199</v>
      </c>
      <c r="O402" s="5" t="s">
        <v>200</v>
      </c>
      <c r="P402" s="6">
        <v>0</v>
      </c>
      <c r="Q402" s="17"/>
      <c r="R402" s="19">
        <v>38100</v>
      </c>
      <c r="S402" s="7">
        <v>0</v>
      </c>
      <c r="T402" s="7">
        <v>0</v>
      </c>
      <c r="U402" s="8">
        <f t="shared" si="78"/>
        <v>0</v>
      </c>
      <c r="V402" s="6">
        <v>38100</v>
      </c>
      <c r="W402" s="17"/>
      <c r="X402" s="7">
        <v>38049.269999999997</v>
      </c>
      <c r="Y402" s="7">
        <v>0</v>
      </c>
      <c r="Z402" s="8">
        <f t="shared" si="79"/>
        <v>38049.269999999997</v>
      </c>
      <c r="AA402" s="7">
        <v>0</v>
      </c>
      <c r="AB402" s="8"/>
      <c r="AC402" s="20">
        <f t="shared" si="80"/>
        <v>0</v>
      </c>
      <c r="AD402" s="8"/>
    </row>
    <row r="403" spans="1:30">
      <c r="A403" s="14" t="s">
        <v>973</v>
      </c>
      <c r="B403" s="4" t="s">
        <v>812</v>
      </c>
      <c r="C403" s="4" t="s">
        <v>832</v>
      </c>
      <c r="D403" s="4" t="s">
        <v>255</v>
      </c>
      <c r="E403" s="4" t="s">
        <v>157</v>
      </c>
      <c r="F403" s="16" t="str">
        <f t="shared" si="81"/>
        <v xml:space="preserve">Altindustriestandorte Merseburger Straße, (UK) Sanierungsbetreuung </v>
      </c>
      <c r="G403" s="4" t="s">
        <v>944</v>
      </c>
      <c r="H403" s="4" t="s">
        <v>876</v>
      </c>
      <c r="I403" s="4" t="s">
        <v>9</v>
      </c>
      <c r="J403" s="4" t="s">
        <v>400</v>
      </c>
      <c r="K403" s="14" t="s">
        <v>9</v>
      </c>
      <c r="L403" s="5" t="s">
        <v>971</v>
      </c>
      <c r="M403" s="5" t="s">
        <v>870</v>
      </c>
      <c r="N403" s="5" t="s">
        <v>199</v>
      </c>
      <c r="O403" s="5" t="s">
        <v>200</v>
      </c>
      <c r="P403" s="6">
        <v>50000</v>
      </c>
      <c r="Q403" s="17"/>
      <c r="R403" s="19">
        <v>40400</v>
      </c>
      <c r="S403" s="7">
        <v>0</v>
      </c>
      <c r="T403" s="7">
        <v>10000</v>
      </c>
      <c r="U403" s="8">
        <f t="shared" si="78"/>
        <v>-10000</v>
      </c>
      <c r="V403" s="6">
        <v>80400</v>
      </c>
      <c r="W403" s="17"/>
      <c r="X403" s="7">
        <v>39966.15</v>
      </c>
      <c r="Y403" s="7">
        <v>0</v>
      </c>
      <c r="Z403" s="8">
        <f t="shared" si="79"/>
        <v>80320.540000000008</v>
      </c>
      <c r="AA403" s="7">
        <v>40354.39</v>
      </c>
      <c r="AB403" s="8"/>
      <c r="AC403" s="20">
        <f t="shared" si="80"/>
        <v>40354.39</v>
      </c>
      <c r="AD403" s="8"/>
    </row>
    <row r="404" spans="1:30" ht="15" customHeight="1">
      <c r="A404" s="14" t="s">
        <v>974</v>
      </c>
      <c r="B404" s="4" t="s">
        <v>812</v>
      </c>
      <c r="C404" s="4" t="s">
        <v>832</v>
      </c>
      <c r="D404" s="4" t="s">
        <v>395</v>
      </c>
      <c r="E404" s="4" t="s">
        <v>163</v>
      </c>
      <c r="F404" s="16" t="str">
        <f t="shared" si="81"/>
        <v>Soziale Stadt Neustadt, Zuweisungen vom Land - Soziale Stadt Neustadt</v>
      </c>
      <c r="G404" s="4" t="s">
        <v>397</v>
      </c>
      <c r="H404" s="4" t="s">
        <v>207</v>
      </c>
      <c r="I404" s="4" t="s">
        <v>397</v>
      </c>
      <c r="J404" s="4" t="s">
        <v>66</v>
      </c>
      <c r="K404" s="14" t="s">
        <v>9</v>
      </c>
      <c r="L404" s="5" t="s">
        <v>975</v>
      </c>
      <c r="M404" s="5" t="s">
        <v>398</v>
      </c>
      <c r="N404" s="5" t="s">
        <v>199</v>
      </c>
      <c r="O404" s="5" t="s">
        <v>200</v>
      </c>
      <c r="P404" s="7"/>
      <c r="Q404" s="17">
        <v>166000</v>
      </c>
      <c r="R404" s="20"/>
      <c r="S404" s="7">
        <v>0</v>
      </c>
      <c r="T404" s="7">
        <v>0</v>
      </c>
      <c r="U404" s="8">
        <f>-S404-T404</f>
        <v>0</v>
      </c>
      <c r="V404" s="7"/>
      <c r="W404" s="17">
        <v>166000</v>
      </c>
      <c r="X404" s="7">
        <v>0</v>
      </c>
      <c r="Y404" s="7">
        <v>0</v>
      </c>
      <c r="Z404" s="8"/>
      <c r="AA404" s="7"/>
      <c r="AB404" s="8">
        <v>34400</v>
      </c>
      <c r="AC404" s="20"/>
      <c r="AD404" s="8"/>
    </row>
    <row r="405" spans="1:30">
      <c r="A405" s="14" t="s">
        <v>976</v>
      </c>
      <c r="B405" s="4" t="s">
        <v>812</v>
      </c>
      <c r="C405" s="4" t="s">
        <v>832</v>
      </c>
      <c r="D405" s="4" t="s">
        <v>940</v>
      </c>
      <c r="E405" s="4" t="s">
        <v>163</v>
      </c>
      <c r="F405" s="16" t="str">
        <f t="shared" si="81"/>
        <v xml:space="preserve">Soziale Stadt Neustadt, Baumaßnahmen </v>
      </c>
      <c r="G405" s="4" t="s">
        <v>397</v>
      </c>
      <c r="H405" s="4" t="s">
        <v>941</v>
      </c>
      <c r="I405" s="4" t="s">
        <v>9</v>
      </c>
      <c r="J405" s="4" t="s">
        <v>400</v>
      </c>
      <c r="K405" s="14" t="s">
        <v>977</v>
      </c>
      <c r="L405" s="5" t="s">
        <v>978</v>
      </c>
      <c r="M405" s="5" t="s">
        <v>401</v>
      </c>
      <c r="N405" s="5" t="s">
        <v>199</v>
      </c>
      <c r="O405" s="5" t="s">
        <v>200</v>
      </c>
      <c r="P405" s="6">
        <v>67000</v>
      </c>
      <c r="Q405" s="17"/>
      <c r="R405" s="19">
        <v>16900</v>
      </c>
      <c r="S405" s="7">
        <v>0</v>
      </c>
      <c r="T405" s="7">
        <v>0</v>
      </c>
      <c r="U405" s="8">
        <f>S405-T405</f>
        <v>0</v>
      </c>
      <c r="V405" s="6">
        <v>83900</v>
      </c>
      <c r="W405" s="17"/>
      <c r="X405" s="7">
        <v>50220</v>
      </c>
      <c r="Y405" s="7">
        <v>0</v>
      </c>
      <c r="Z405" s="8">
        <f>X405+Y405+AA405</f>
        <v>83700</v>
      </c>
      <c r="AA405" s="7">
        <v>33480</v>
      </c>
      <c r="AB405" s="8"/>
      <c r="AC405" s="20">
        <f>IF(AA405-R405&gt;R405,R405,AA405)</f>
        <v>33480</v>
      </c>
      <c r="AD405" s="8"/>
    </row>
    <row r="406" spans="1:30">
      <c r="A406" s="14" t="s">
        <v>979</v>
      </c>
      <c r="B406" s="4" t="s">
        <v>812</v>
      </c>
      <c r="C406" s="4" t="s">
        <v>832</v>
      </c>
      <c r="D406" s="4" t="s">
        <v>255</v>
      </c>
      <c r="E406" s="4" t="s">
        <v>163</v>
      </c>
      <c r="F406" s="16" t="str">
        <f t="shared" si="81"/>
        <v>Soziale Stadt Neustadt, Investitionszuschuss an private Unternehmen</v>
      </c>
      <c r="G406" s="4" t="s">
        <v>397</v>
      </c>
      <c r="H406" s="4" t="s">
        <v>258</v>
      </c>
      <c r="I406" s="4" t="s">
        <v>259</v>
      </c>
      <c r="J406" s="4" t="s">
        <v>400</v>
      </c>
      <c r="K406" s="14" t="s">
        <v>977</v>
      </c>
      <c r="L406" s="5" t="s">
        <v>978</v>
      </c>
      <c r="M406" s="5" t="s">
        <v>870</v>
      </c>
      <c r="N406" s="5" t="s">
        <v>199</v>
      </c>
      <c r="O406" s="5" t="s">
        <v>200</v>
      </c>
      <c r="P406" s="6">
        <v>182000</v>
      </c>
      <c r="Q406" s="17"/>
      <c r="R406" s="19">
        <v>153500</v>
      </c>
      <c r="S406" s="7">
        <v>0</v>
      </c>
      <c r="T406" s="7">
        <v>182000</v>
      </c>
      <c r="U406" s="8">
        <f>S406-T406</f>
        <v>-182000</v>
      </c>
      <c r="V406" s="6">
        <v>153500</v>
      </c>
      <c r="W406" s="17"/>
      <c r="X406" s="7">
        <v>4098.42</v>
      </c>
      <c r="Y406" s="7">
        <v>0</v>
      </c>
      <c r="Z406" s="8">
        <f>X406+Y406+AA406</f>
        <v>153697.04</v>
      </c>
      <c r="AA406" s="7">
        <v>149598.62</v>
      </c>
      <c r="AB406" s="8"/>
      <c r="AC406" s="20">
        <f>IF(AA406-R406&gt;R406,R406,AA406)</f>
        <v>149598.62</v>
      </c>
      <c r="AD406" s="8"/>
    </row>
    <row r="407" spans="1:30" ht="15" customHeight="1">
      <c r="A407" s="14" t="s">
        <v>980</v>
      </c>
      <c r="B407" s="4" t="s">
        <v>812</v>
      </c>
      <c r="C407" s="4" t="s">
        <v>832</v>
      </c>
      <c r="D407" s="4" t="s">
        <v>65</v>
      </c>
      <c r="E407" s="4" t="s">
        <v>495</v>
      </c>
      <c r="F407" s="16" t="str">
        <f t="shared" si="81"/>
        <v>Aktive Stadt- und Ortsteilzentren, Zuw. vom Land Aktive Stadt, Ortsteilzentren</v>
      </c>
      <c r="G407" s="4" t="s">
        <v>981</v>
      </c>
      <c r="H407" s="4" t="s">
        <v>1542</v>
      </c>
      <c r="I407" s="4" t="s">
        <v>982</v>
      </c>
      <c r="J407" s="4" t="s">
        <v>66</v>
      </c>
      <c r="K407" s="14" t="s">
        <v>9</v>
      </c>
      <c r="L407" s="5" t="s">
        <v>9</v>
      </c>
      <c r="M407" s="5" t="s">
        <v>398</v>
      </c>
      <c r="N407" s="5" t="s">
        <v>199</v>
      </c>
      <c r="O407" s="5" t="s">
        <v>200</v>
      </c>
      <c r="P407" s="7"/>
      <c r="Q407" s="17">
        <v>426000</v>
      </c>
      <c r="R407" s="20"/>
      <c r="S407" s="7">
        <v>0</v>
      </c>
      <c r="T407" s="7">
        <v>0</v>
      </c>
      <c r="U407" s="8">
        <f>-S407-T407</f>
        <v>0</v>
      </c>
      <c r="V407" s="7"/>
      <c r="W407" s="17">
        <v>426000</v>
      </c>
      <c r="X407" s="7">
        <v>0</v>
      </c>
      <c r="Y407" s="7">
        <v>0</v>
      </c>
      <c r="Z407" s="8"/>
      <c r="AA407" s="7"/>
      <c r="AB407" s="8">
        <v>0</v>
      </c>
      <c r="AC407" s="20"/>
      <c r="AD407" s="8"/>
    </row>
    <row r="408" spans="1:30">
      <c r="A408" s="14" t="s">
        <v>983</v>
      </c>
      <c r="B408" s="4" t="s">
        <v>812</v>
      </c>
      <c r="C408" s="4" t="s">
        <v>832</v>
      </c>
      <c r="D408" s="4" t="s">
        <v>731</v>
      </c>
      <c r="E408" s="4" t="s">
        <v>495</v>
      </c>
      <c r="F408" s="16" t="str">
        <f t="shared" si="81"/>
        <v>Aktive Stadt- und Ortsteilzentren, (UK) Studie Obere Leipziger Straße</v>
      </c>
      <c r="G408" s="4" t="s">
        <v>981</v>
      </c>
      <c r="H408" s="4" t="s">
        <v>984</v>
      </c>
      <c r="I408" s="4" t="s">
        <v>985</v>
      </c>
      <c r="J408" s="4" t="s">
        <v>400</v>
      </c>
      <c r="K408" s="14" t="s">
        <v>9</v>
      </c>
      <c r="L408" s="5" t="s">
        <v>957</v>
      </c>
      <c r="M408" s="5" t="s">
        <v>401</v>
      </c>
      <c r="N408" s="5" t="s">
        <v>199</v>
      </c>
      <c r="O408" s="5" t="s">
        <v>200</v>
      </c>
      <c r="P408" s="6">
        <v>39000</v>
      </c>
      <c r="Q408" s="17"/>
      <c r="R408" s="19">
        <v>0</v>
      </c>
      <c r="S408" s="7">
        <v>0</v>
      </c>
      <c r="T408" s="7">
        <v>39000</v>
      </c>
      <c r="U408" s="8">
        <f>S408-T408</f>
        <v>-39000</v>
      </c>
      <c r="V408" s="6">
        <v>0</v>
      </c>
      <c r="W408" s="17"/>
      <c r="X408" s="7">
        <v>0</v>
      </c>
      <c r="Y408" s="7">
        <v>0</v>
      </c>
      <c r="Z408" s="8">
        <f>X408+Y408+AA408</f>
        <v>0</v>
      </c>
      <c r="AA408" s="7">
        <v>0</v>
      </c>
      <c r="AB408" s="8"/>
      <c r="AC408" s="20">
        <f>IF(AA408-R408&gt;R408,R408,AA408)</f>
        <v>0</v>
      </c>
      <c r="AD408" s="8"/>
    </row>
    <row r="409" spans="1:30">
      <c r="A409" s="14" t="s">
        <v>986</v>
      </c>
      <c r="B409" s="4" t="s">
        <v>812</v>
      </c>
      <c r="C409" s="4" t="s">
        <v>832</v>
      </c>
      <c r="D409" s="4" t="s">
        <v>731</v>
      </c>
      <c r="E409" s="4" t="s">
        <v>495</v>
      </c>
      <c r="F409" s="16" t="str">
        <f t="shared" si="81"/>
        <v>Aktive Stadt- und Ortsteilzentren, (UK) Sanierung Burggrabenbrücke</v>
      </c>
      <c r="G409" s="4" t="s">
        <v>981</v>
      </c>
      <c r="H409" s="4" t="s">
        <v>987</v>
      </c>
      <c r="I409" s="4" t="s">
        <v>988</v>
      </c>
      <c r="J409" s="4" t="s">
        <v>400</v>
      </c>
      <c r="K409" s="14" t="s">
        <v>9</v>
      </c>
      <c r="L409" s="5" t="s">
        <v>957</v>
      </c>
      <c r="M409" s="5" t="s">
        <v>401</v>
      </c>
      <c r="N409" s="5" t="s">
        <v>199</v>
      </c>
      <c r="O409" s="5" t="s">
        <v>200</v>
      </c>
      <c r="P409" s="6">
        <v>0</v>
      </c>
      <c r="Q409" s="17"/>
      <c r="R409" s="19">
        <v>0</v>
      </c>
      <c r="S409" s="7">
        <v>0</v>
      </c>
      <c r="T409" s="7">
        <v>0</v>
      </c>
      <c r="U409" s="8">
        <f>S409-T409</f>
        <v>0</v>
      </c>
      <c r="V409" s="6">
        <v>0</v>
      </c>
      <c r="W409" s="17"/>
      <c r="X409" s="7">
        <v>0</v>
      </c>
      <c r="Y409" s="7">
        <v>0</v>
      </c>
      <c r="Z409" s="8">
        <f>X409+Y409+AA409</f>
        <v>0</v>
      </c>
      <c r="AA409" s="7">
        <v>0</v>
      </c>
      <c r="AB409" s="8"/>
      <c r="AC409" s="20">
        <f>IF(AA409-R409&gt;R409,R409,AA409)</f>
        <v>0</v>
      </c>
      <c r="AD409" s="8"/>
    </row>
    <row r="410" spans="1:30">
      <c r="A410" s="14" t="s">
        <v>989</v>
      </c>
      <c r="B410" s="4" t="s">
        <v>812</v>
      </c>
      <c r="C410" s="4" t="s">
        <v>832</v>
      </c>
      <c r="D410" s="4" t="s">
        <v>126</v>
      </c>
      <c r="E410" s="4" t="s">
        <v>495</v>
      </c>
      <c r="F410" s="16" t="str">
        <f t="shared" si="81"/>
        <v xml:space="preserve">Aktive Stadt- und Ortsteilzentren, (UK) Sanierung Stadthaus </v>
      </c>
      <c r="G410" s="4" t="s">
        <v>981</v>
      </c>
      <c r="H410" s="4" t="s">
        <v>990</v>
      </c>
      <c r="I410" s="4" t="s">
        <v>9</v>
      </c>
      <c r="J410" s="4" t="s">
        <v>400</v>
      </c>
      <c r="K410" s="14" t="s">
        <v>9</v>
      </c>
      <c r="L410" s="5" t="s">
        <v>957</v>
      </c>
      <c r="M410" s="5" t="s">
        <v>401</v>
      </c>
      <c r="N410" s="5" t="s">
        <v>199</v>
      </c>
      <c r="O410" s="5" t="s">
        <v>200</v>
      </c>
      <c r="P410" s="6">
        <v>400000</v>
      </c>
      <c r="Q410" s="17"/>
      <c r="R410" s="19">
        <v>0</v>
      </c>
      <c r="S410" s="7">
        <v>0</v>
      </c>
      <c r="T410" s="7">
        <v>400000</v>
      </c>
      <c r="U410" s="8">
        <f>S410-T410</f>
        <v>-400000</v>
      </c>
      <c r="V410" s="6">
        <v>0</v>
      </c>
      <c r="W410" s="17"/>
      <c r="X410" s="7">
        <v>0</v>
      </c>
      <c r="Y410" s="7">
        <v>0</v>
      </c>
      <c r="Z410" s="8">
        <f>X410+Y410+AA410</f>
        <v>0</v>
      </c>
      <c r="AA410" s="7">
        <v>0</v>
      </c>
      <c r="AB410" s="8"/>
      <c r="AC410" s="20">
        <f>IF(AA410-R410&gt;R410,R410,AA410)</f>
        <v>0</v>
      </c>
      <c r="AD410" s="8"/>
    </row>
    <row r="411" spans="1:30" ht="15" customHeight="1">
      <c r="A411" s="14" t="s">
        <v>991</v>
      </c>
      <c r="B411" s="4" t="s">
        <v>812</v>
      </c>
      <c r="C411" s="4" t="s">
        <v>832</v>
      </c>
      <c r="D411" s="4" t="s">
        <v>667</v>
      </c>
      <c r="E411" s="4" t="s">
        <v>992</v>
      </c>
      <c r="F411" s="16" t="str">
        <f t="shared" si="81"/>
        <v>Stadtumbau, Veräußerung von Gebäuden und Grundstücken</v>
      </c>
      <c r="G411" s="4" t="s">
        <v>993</v>
      </c>
      <c r="H411" s="4" t="s">
        <v>669</v>
      </c>
      <c r="I411" s="4" t="s">
        <v>670</v>
      </c>
      <c r="J411" s="4" t="s">
        <v>400</v>
      </c>
      <c r="K411" s="14" t="s">
        <v>9</v>
      </c>
      <c r="L411" s="5" t="s">
        <v>195</v>
      </c>
      <c r="M411" s="5" t="s">
        <v>109</v>
      </c>
      <c r="N411" s="5" t="s">
        <v>199</v>
      </c>
      <c r="O411" s="5" t="s">
        <v>200</v>
      </c>
      <c r="P411" s="7"/>
      <c r="Q411" s="17">
        <v>0</v>
      </c>
      <c r="R411" s="20"/>
      <c r="S411" s="7">
        <v>0</v>
      </c>
      <c r="T411" s="7">
        <v>0</v>
      </c>
      <c r="U411" s="8">
        <f>-S411-T411</f>
        <v>0</v>
      </c>
      <c r="V411" s="7"/>
      <c r="W411" s="17">
        <v>0</v>
      </c>
      <c r="X411" s="7">
        <v>0</v>
      </c>
      <c r="Y411" s="7">
        <v>0</v>
      </c>
      <c r="Z411" s="8"/>
      <c r="AA411" s="7"/>
      <c r="AB411" s="8">
        <v>7921.2</v>
      </c>
      <c r="AC411" s="20"/>
      <c r="AD411" s="8"/>
    </row>
    <row r="412" spans="1:30" ht="15" customHeight="1">
      <c r="A412" s="14" t="s">
        <v>994</v>
      </c>
      <c r="B412" s="4" t="s">
        <v>812</v>
      </c>
      <c r="C412" s="4" t="s">
        <v>832</v>
      </c>
      <c r="D412" s="4" t="s">
        <v>881</v>
      </c>
      <c r="E412" s="4" t="s">
        <v>992</v>
      </c>
      <c r="F412" s="16" t="str">
        <f t="shared" si="81"/>
        <v>Stadtumbau, Einnahmen aus der Abwicklung von Baumaßnahmen</v>
      </c>
      <c r="G412" s="4" t="s">
        <v>993</v>
      </c>
      <c r="H412" s="4" t="s">
        <v>883</v>
      </c>
      <c r="I412" s="4" t="s">
        <v>884</v>
      </c>
      <c r="J412" s="4" t="s">
        <v>66</v>
      </c>
      <c r="K412" s="14" t="s">
        <v>9</v>
      </c>
      <c r="L412" s="5" t="s">
        <v>995</v>
      </c>
      <c r="M412" s="5" t="s">
        <v>771</v>
      </c>
      <c r="N412" s="5" t="s">
        <v>199</v>
      </c>
      <c r="O412" s="5" t="s">
        <v>200</v>
      </c>
      <c r="P412" s="7"/>
      <c r="Q412" s="17">
        <v>0</v>
      </c>
      <c r="R412" s="20"/>
      <c r="S412" s="7">
        <v>0</v>
      </c>
      <c r="T412" s="7">
        <v>0</v>
      </c>
      <c r="U412" s="8">
        <f>-S412-T412</f>
        <v>0</v>
      </c>
      <c r="V412" s="7"/>
      <c r="W412" s="17">
        <v>0</v>
      </c>
      <c r="X412" s="7">
        <v>0</v>
      </c>
      <c r="Y412" s="7">
        <v>0</v>
      </c>
      <c r="Z412" s="8"/>
      <c r="AA412" s="7"/>
      <c r="AB412" s="8">
        <v>4563.88</v>
      </c>
      <c r="AC412" s="20"/>
      <c r="AD412" s="8"/>
    </row>
    <row r="413" spans="1:30" ht="15" customHeight="1">
      <c r="A413" s="14" t="s">
        <v>996</v>
      </c>
      <c r="B413" s="4" t="s">
        <v>812</v>
      </c>
      <c r="C413" s="4" t="s">
        <v>832</v>
      </c>
      <c r="D413" s="4" t="s">
        <v>65</v>
      </c>
      <c r="E413" s="4" t="s">
        <v>992</v>
      </c>
      <c r="F413" s="16" t="str">
        <f t="shared" si="81"/>
        <v>Stadtumbau, Zuweisungen vom Land - Stadtumbau Aufwertung</v>
      </c>
      <c r="G413" s="4" t="s">
        <v>993</v>
      </c>
      <c r="H413" s="4" t="s">
        <v>207</v>
      </c>
      <c r="I413" s="4" t="s">
        <v>769</v>
      </c>
      <c r="J413" s="4" t="s">
        <v>66</v>
      </c>
      <c r="K413" s="14" t="s">
        <v>9</v>
      </c>
      <c r="L413" s="5" t="s">
        <v>770</v>
      </c>
      <c r="M413" s="5" t="s">
        <v>771</v>
      </c>
      <c r="N413" s="5" t="s">
        <v>199</v>
      </c>
      <c r="O413" s="5" t="s">
        <v>200</v>
      </c>
      <c r="P413" s="7"/>
      <c r="Q413" s="17">
        <v>1795100</v>
      </c>
      <c r="R413" s="20"/>
      <c r="S413" s="7">
        <v>0</v>
      </c>
      <c r="T413" s="7">
        <v>0</v>
      </c>
      <c r="U413" s="8">
        <f>-S413-T413</f>
        <v>0</v>
      </c>
      <c r="V413" s="7"/>
      <c r="W413" s="17">
        <v>1795100</v>
      </c>
      <c r="X413" s="7">
        <v>0</v>
      </c>
      <c r="Y413" s="7">
        <v>0</v>
      </c>
      <c r="Z413" s="8"/>
      <c r="AA413" s="7"/>
      <c r="AB413" s="8">
        <v>0</v>
      </c>
      <c r="AC413" s="20"/>
      <c r="AD413" s="8"/>
    </row>
    <row r="414" spans="1:30" ht="15" customHeight="1">
      <c r="A414" s="14" t="s">
        <v>997</v>
      </c>
      <c r="B414" s="4" t="s">
        <v>812</v>
      </c>
      <c r="C414" s="4" t="s">
        <v>832</v>
      </c>
      <c r="D414" s="4" t="s">
        <v>65</v>
      </c>
      <c r="E414" s="4" t="s">
        <v>992</v>
      </c>
      <c r="F414" s="16" t="str">
        <f t="shared" si="81"/>
        <v>Stadtumbau, Zuweisungen der EU - Stadtumbau Aufwertung</v>
      </c>
      <c r="G414" s="4" t="s">
        <v>993</v>
      </c>
      <c r="H414" s="4" t="s">
        <v>773</v>
      </c>
      <c r="I414" s="4" t="s">
        <v>769</v>
      </c>
      <c r="J414" s="4" t="s">
        <v>66</v>
      </c>
      <c r="K414" s="14" t="s">
        <v>9</v>
      </c>
      <c r="L414" s="5" t="s">
        <v>770</v>
      </c>
      <c r="M414" s="5" t="s">
        <v>771</v>
      </c>
      <c r="N414" s="5" t="s">
        <v>199</v>
      </c>
      <c r="O414" s="5" t="s">
        <v>200</v>
      </c>
      <c r="P414" s="7"/>
      <c r="Q414" s="17">
        <v>551000</v>
      </c>
      <c r="R414" s="20"/>
      <c r="S414" s="7">
        <v>0</v>
      </c>
      <c r="T414" s="7">
        <v>0</v>
      </c>
      <c r="U414" s="8">
        <f>-S414-T414</f>
        <v>0</v>
      </c>
      <c r="V414" s="7"/>
      <c r="W414" s="17">
        <v>551000</v>
      </c>
      <c r="X414" s="7">
        <v>0</v>
      </c>
      <c r="Y414" s="7">
        <v>0</v>
      </c>
      <c r="Z414" s="8"/>
      <c r="AA414" s="7"/>
      <c r="AB414" s="8">
        <v>0</v>
      </c>
      <c r="AC414" s="20"/>
      <c r="AD414" s="8"/>
    </row>
    <row r="415" spans="1:30" ht="15" customHeight="1">
      <c r="A415" s="14" t="s">
        <v>998</v>
      </c>
      <c r="B415" s="4" t="s">
        <v>812</v>
      </c>
      <c r="C415" s="4" t="s">
        <v>832</v>
      </c>
      <c r="D415" s="4" t="s">
        <v>449</v>
      </c>
      <c r="E415" s="4" t="s">
        <v>992</v>
      </c>
      <c r="F415" s="16" t="str">
        <f t="shared" si="81"/>
        <v xml:space="preserve">Stadtumbau, Spenden </v>
      </c>
      <c r="G415" s="4" t="s">
        <v>993</v>
      </c>
      <c r="H415" s="4" t="s">
        <v>450</v>
      </c>
      <c r="I415" s="4" t="s">
        <v>9</v>
      </c>
      <c r="J415" s="4" t="s">
        <v>400</v>
      </c>
      <c r="K415" s="14" t="s">
        <v>9</v>
      </c>
      <c r="L415" s="5" t="s">
        <v>9</v>
      </c>
      <c r="M415" s="5" t="s">
        <v>771</v>
      </c>
      <c r="N415" s="5" t="s">
        <v>199</v>
      </c>
      <c r="O415" s="5" t="s">
        <v>200</v>
      </c>
      <c r="P415" s="7"/>
      <c r="Q415" s="17">
        <v>119800</v>
      </c>
      <c r="R415" s="20"/>
      <c r="S415" s="7">
        <v>0</v>
      </c>
      <c r="T415" s="7">
        <v>0</v>
      </c>
      <c r="U415" s="8">
        <f>-S415-T415</f>
        <v>0</v>
      </c>
      <c r="V415" s="7"/>
      <c r="W415" s="17">
        <v>119800</v>
      </c>
      <c r="X415" s="7">
        <v>0</v>
      </c>
      <c r="Y415" s="7">
        <v>0</v>
      </c>
      <c r="Z415" s="8"/>
      <c r="AA415" s="7"/>
      <c r="AB415" s="8">
        <v>0</v>
      </c>
      <c r="AC415" s="20"/>
      <c r="AD415" s="8"/>
    </row>
    <row r="416" spans="1:30">
      <c r="A416" s="14" t="s">
        <v>999</v>
      </c>
      <c r="B416" s="4" t="s">
        <v>812</v>
      </c>
      <c r="C416" s="4" t="s">
        <v>832</v>
      </c>
      <c r="D416" s="4" t="s">
        <v>940</v>
      </c>
      <c r="E416" s="4" t="s">
        <v>992</v>
      </c>
      <c r="F416" s="16" t="str">
        <f t="shared" si="81"/>
        <v xml:space="preserve">Stadtumbau, Baumaßnahmen </v>
      </c>
      <c r="G416" s="4" t="s">
        <v>993</v>
      </c>
      <c r="H416" s="4" t="s">
        <v>941</v>
      </c>
      <c r="I416" s="4" t="s">
        <v>9</v>
      </c>
      <c r="J416" s="4" t="s">
        <v>400</v>
      </c>
      <c r="K416" s="14" t="s">
        <v>9</v>
      </c>
      <c r="L416" s="5" t="s">
        <v>195</v>
      </c>
      <c r="M416" s="5" t="s">
        <v>775</v>
      </c>
      <c r="N416" s="5" t="s">
        <v>199</v>
      </c>
      <c r="O416" s="5" t="s">
        <v>200</v>
      </c>
      <c r="P416" s="6">
        <v>75000</v>
      </c>
      <c r="Q416" s="17"/>
      <c r="R416" s="19">
        <v>54000</v>
      </c>
      <c r="S416" s="7">
        <v>0</v>
      </c>
      <c r="T416" s="7">
        <v>75000</v>
      </c>
      <c r="U416" s="8">
        <f>S416-T416</f>
        <v>-75000</v>
      </c>
      <c r="V416" s="6">
        <v>54000</v>
      </c>
      <c r="W416" s="17"/>
      <c r="X416" s="7">
        <v>13093.13</v>
      </c>
      <c r="Y416" s="7">
        <v>4919.46</v>
      </c>
      <c r="Z416" s="8">
        <f>X416+Y416+AA416</f>
        <v>34600</v>
      </c>
      <c r="AA416" s="7">
        <v>16587.41</v>
      </c>
      <c r="AB416" s="8"/>
      <c r="AC416" s="20">
        <f>IF(AA416-R416&gt;R416,R416,AA416)</f>
        <v>16587.41</v>
      </c>
      <c r="AD416" s="8"/>
    </row>
    <row r="417" spans="1:30">
      <c r="A417" s="14" t="s">
        <v>1000</v>
      </c>
      <c r="B417" s="4" t="s">
        <v>812</v>
      </c>
      <c r="C417" s="4" t="s">
        <v>832</v>
      </c>
      <c r="D417" s="4" t="s">
        <v>255</v>
      </c>
      <c r="E417" s="4" t="s">
        <v>992</v>
      </c>
      <c r="F417" s="16" t="str">
        <f t="shared" si="81"/>
        <v>Stadtumbau, Investitionszuschuss an private Unternehmen</v>
      </c>
      <c r="G417" s="4" t="s">
        <v>993</v>
      </c>
      <c r="H417" s="4" t="s">
        <v>258</v>
      </c>
      <c r="I417" s="4" t="s">
        <v>259</v>
      </c>
      <c r="J417" s="4" t="s">
        <v>400</v>
      </c>
      <c r="K417" s="14" t="s">
        <v>9</v>
      </c>
      <c r="L417" s="5" t="s">
        <v>195</v>
      </c>
      <c r="M417" s="5" t="s">
        <v>131</v>
      </c>
      <c r="N417" s="5" t="s">
        <v>199</v>
      </c>
      <c r="O417" s="5" t="s">
        <v>200</v>
      </c>
      <c r="P417" s="6">
        <v>2235300</v>
      </c>
      <c r="Q417" s="17"/>
      <c r="R417" s="19">
        <v>341200</v>
      </c>
      <c r="S417" s="7">
        <v>0</v>
      </c>
      <c r="T417" s="7">
        <v>1012100</v>
      </c>
      <c r="U417" s="8">
        <f>S417-T417</f>
        <v>-1012100</v>
      </c>
      <c r="V417" s="6">
        <v>1564400</v>
      </c>
      <c r="W417" s="17"/>
      <c r="X417" s="7">
        <v>1022371.1</v>
      </c>
      <c r="Y417" s="7">
        <v>0</v>
      </c>
      <c r="Z417" s="8">
        <f>X417+Y417+AA417</f>
        <v>1498350.26</v>
      </c>
      <c r="AA417" s="7">
        <v>475979.16</v>
      </c>
      <c r="AB417" s="8"/>
      <c r="AC417" s="20">
        <f>IF(AA417-R417&gt;R417,R417,AA417)</f>
        <v>475979.16</v>
      </c>
      <c r="AD417" s="8"/>
    </row>
    <row r="418" spans="1:30" ht="15" customHeight="1">
      <c r="A418" s="14" t="s">
        <v>1001</v>
      </c>
      <c r="B418" s="4" t="s">
        <v>812</v>
      </c>
      <c r="C418" s="4" t="s">
        <v>1002</v>
      </c>
      <c r="D418" s="4" t="s">
        <v>640</v>
      </c>
      <c r="E418" s="4" t="s">
        <v>4</v>
      </c>
      <c r="F418" s="16" t="str">
        <f t="shared" si="81"/>
        <v>Jahresansätze, Darl.-rückflüsse von komm. öffentl.-wirtsch. Untern.</v>
      </c>
      <c r="G418" s="4" t="s">
        <v>5</v>
      </c>
      <c r="H418" s="4" t="s">
        <v>642</v>
      </c>
      <c r="I418" s="4" t="s">
        <v>505</v>
      </c>
      <c r="J418" s="4" t="s">
        <v>66</v>
      </c>
      <c r="K418" s="14" t="s">
        <v>9</v>
      </c>
      <c r="L418" s="5" t="s">
        <v>643</v>
      </c>
      <c r="M418" s="5" t="s">
        <v>644</v>
      </c>
      <c r="N418" s="5" t="s">
        <v>76</v>
      </c>
      <c r="O418" s="5" t="s">
        <v>77</v>
      </c>
      <c r="P418" s="7"/>
      <c r="Q418" s="17">
        <v>147400</v>
      </c>
      <c r="R418" s="20"/>
      <c r="S418" s="7">
        <v>0</v>
      </c>
      <c r="T418" s="7">
        <v>0</v>
      </c>
      <c r="U418" s="8">
        <f>-S418-T418</f>
        <v>0</v>
      </c>
      <c r="V418" s="7"/>
      <c r="W418" s="17">
        <v>147400</v>
      </c>
      <c r="X418" s="7">
        <v>0</v>
      </c>
      <c r="Y418" s="7">
        <v>0</v>
      </c>
      <c r="Z418" s="8"/>
      <c r="AA418" s="7"/>
      <c r="AB418" s="8">
        <v>73718.03</v>
      </c>
      <c r="AC418" s="20"/>
      <c r="AD418" s="8"/>
    </row>
    <row r="419" spans="1:30" ht="15" customHeight="1">
      <c r="A419" s="14" t="s">
        <v>1003</v>
      </c>
      <c r="B419" s="4" t="s">
        <v>812</v>
      </c>
      <c r="C419" s="4" t="s">
        <v>1002</v>
      </c>
      <c r="D419" s="4" t="s">
        <v>1004</v>
      </c>
      <c r="E419" s="4" t="s">
        <v>4</v>
      </c>
      <c r="F419" s="16" t="str">
        <f t="shared" si="81"/>
        <v>Jahresansätze, Darlehensrückflüsse vom übrigen Bereich</v>
      </c>
      <c r="G419" s="4" t="s">
        <v>5</v>
      </c>
      <c r="H419" s="4" t="s">
        <v>1005</v>
      </c>
      <c r="I419" s="4" t="s">
        <v>580</v>
      </c>
      <c r="J419" s="4" t="s">
        <v>66</v>
      </c>
      <c r="K419" s="14" t="s">
        <v>9</v>
      </c>
      <c r="L419" s="5" t="s">
        <v>643</v>
      </c>
      <c r="M419" s="5" t="s">
        <v>644</v>
      </c>
      <c r="N419" s="5" t="s">
        <v>76</v>
      </c>
      <c r="O419" s="5" t="s">
        <v>77</v>
      </c>
      <c r="P419" s="7"/>
      <c r="Q419" s="17">
        <v>74400</v>
      </c>
      <c r="R419" s="20"/>
      <c r="S419" s="7">
        <v>0</v>
      </c>
      <c r="T419" s="7">
        <v>0</v>
      </c>
      <c r="U419" s="8">
        <f>-S419-T419</f>
        <v>0</v>
      </c>
      <c r="V419" s="7"/>
      <c r="W419" s="17">
        <v>74400</v>
      </c>
      <c r="X419" s="7">
        <v>0</v>
      </c>
      <c r="Y419" s="7">
        <v>0</v>
      </c>
      <c r="Z419" s="8"/>
      <c r="AA419" s="7"/>
      <c r="AB419" s="8">
        <v>0</v>
      </c>
      <c r="AC419" s="20"/>
      <c r="AD419" s="8"/>
    </row>
    <row r="420" spans="1:30" ht="15" customHeight="1">
      <c r="A420" s="14" t="s">
        <v>1006</v>
      </c>
      <c r="B420" s="4" t="s">
        <v>812</v>
      </c>
      <c r="C420" s="4" t="s">
        <v>1007</v>
      </c>
      <c r="D420" s="4" t="s">
        <v>541</v>
      </c>
      <c r="E420" s="4" t="s">
        <v>4</v>
      </c>
      <c r="F420" s="16" t="str">
        <f t="shared" si="81"/>
        <v>Jahresansätze, Erschließungsbeiträge, Straßenausbaubeiträge</v>
      </c>
      <c r="G420" s="4" t="s">
        <v>5</v>
      </c>
      <c r="H420" s="4" t="s">
        <v>1008</v>
      </c>
      <c r="I420" s="4" t="s">
        <v>1009</v>
      </c>
      <c r="J420" s="4" t="s">
        <v>123</v>
      </c>
      <c r="K420" s="14" t="s">
        <v>9</v>
      </c>
      <c r="L420" s="5" t="s">
        <v>1010</v>
      </c>
      <c r="M420" s="5" t="s">
        <v>1011</v>
      </c>
      <c r="N420" s="5" t="s">
        <v>1012</v>
      </c>
      <c r="O420" s="5" t="s">
        <v>138</v>
      </c>
      <c r="P420" s="7"/>
      <c r="Q420" s="17">
        <v>40000</v>
      </c>
      <c r="R420" s="20"/>
      <c r="S420" s="7">
        <v>0</v>
      </c>
      <c r="T420" s="7">
        <v>0</v>
      </c>
      <c r="U420" s="8">
        <f>-S420-T420</f>
        <v>0</v>
      </c>
      <c r="V420" s="7"/>
      <c r="W420" s="17">
        <v>40000</v>
      </c>
      <c r="X420" s="7">
        <v>0</v>
      </c>
      <c r="Y420" s="7">
        <v>0</v>
      </c>
      <c r="Z420" s="8"/>
      <c r="AA420" s="7"/>
      <c r="AB420" s="8">
        <v>607831.06999999995</v>
      </c>
      <c r="AC420" s="20"/>
      <c r="AD420" s="8"/>
    </row>
    <row r="421" spans="1:30">
      <c r="A421" s="14" t="s">
        <v>1013</v>
      </c>
      <c r="B421" s="4" t="s">
        <v>812</v>
      </c>
      <c r="C421" s="4" t="s">
        <v>1007</v>
      </c>
      <c r="D421" s="4" t="s">
        <v>936</v>
      </c>
      <c r="E421" s="4" t="s">
        <v>4</v>
      </c>
      <c r="F421" s="16" t="str">
        <f t="shared" si="81"/>
        <v>Jahresansätze, Erwerb von Gebäuden und Grundstücken</v>
      </c>
      <c r="G421" s="4" t="s">
        <v>5</v>
      </c>
      <c r="H421" s="4" t="s">
        <v>937</v>
      </c>
      <c r="I421" s="4" t="s">
        <v>670</v>
      </c>
      <c r="J421" s="4" t="s">
        <v>84</v>
      </c>
      <c r="K421" s="14" t="s">
        <v>9</v>
      </c>
      <c r="L421" s="5" t="s">
        <v>17</v>
      </c>
      <c r="M421" s="5" t="s">
        <v>938</v>
      </c>
      <c r="N421" s="5" t="s">
        <v>1012</v>
      </c>
      <c r="O421" s="5" t="s">
        <v>138</v>
      </c>
      <c r="P421" s="6">
        <v>45000</v>
      </c>
      <c r="Q421" s="17"/>
      <c r="R421" s="19">
        <v>39000</v>
      </c>
      <c r="S421" s="7">
        <v>0</v>
      </c>
      <c r="T421" s="7">
        <v>45000</v>
      </c>
      <c r="U421" s="8">
        <f t="shared" ref="U421:U434" si="82">S421-T421</f>
        <v>-45000</v>
      </c>
      <c r="V421" s="6">
        <v>39000</v>
      </c>
      <c r="W421" s="17"/>
      <c r="X421" s="7">
        <v>36744.35</v>
      </c>
      <c r="Y421" s="7">
        <v>0</v>
      </c>
      <c r="Z421" s="8">
        <f t="shared" ref="Z421:Z434" si="83">X421+Y421+AA421</f>
        <v>39000</v>
      </c>
      <c r="AA421" s="7">
        <v>2255.65</v>
      </c>
      <c r="AB421" s="8"/>
      <c r="AC421" s="20">
        <f t="shared" ref="AC421:AC434" si="84">IF(AA421-R421&gt;R421,R421,AA421)</f>
        <v>2255.65</v>
      </c>
      <c r="AD421" s="8"/>
    </row>
    <row r="422" spans="1:30">
      <c r="A422" s="14" t="s">
        <v>1014</v>
      </c>
      <c r="B422" s="4" t="s">
        <v>812</v>
      </c>
      <c r="C422" s="4" t="s">
        <v>1007</v>
      </c>
      <c r="D422" s="4" t="s">
        <v>3</v>
      </c>
      <c r="E422" s="4" t="s">
        <v>4</v>
      </c>
      <c r="F422" s="16" t="str">
        <f t="shared" si="81"/>
        <v>Jahresansätze, geringwertige Wirtschafts- güter</v>
      </c>
      <c r="G422" s="4" t="s">
        <v>5</v>
      </c>
      <c r="H422" s="4" t="s">
        <v>6</v>
      </c>
      <c r="I422" s="4" t="s">
        <v>7</v>
      </c>
      <c r="J422" s="4" t="s">
        <v>123</v>
      </c>
      <c r="K422" s="14" t="s">
        <v>9</v>
      </c>
      <c r="L422" s="5" t="s">
        <v>10</v>
      </c>
      <c r="M422" s="5" t="s">
        <v>11</v>
      </c>
      <c r="N422" s="5" t="s">
        <v>1012</v>
      </c>
      <c r="O422" s="5" t="s">
        <v>138</v>
      </c>
      <c r="P422" s="6">
        <v>3600</v>
      </c>
      <c r="Q422" s="17"/>
      <c r="R422" s="19">
        <v>700</v>
      </c>
      <c r="S422" s="7">
        <v>0</v>
      </c>
      <c r="T422" s="7">
        <v>3600</v>
      </c>
      <c r="U422" s="8">
        <f t="shared" si="82"/>
        <v>-3600</v>
      </c>
      <c r="V422" s="6">
        <v>700</v>
      </c>
      <c r="W422" s="17"/>
      <c r="X422" s="7">
        <v>481.92</v>
      </c>
      <c r="Y422" s="7">
        <v>0</v>
      </c>
      <c r="Z422" s="8">
        <f t="shared" si="83"/>
        <v>700</v>
      </c>
      <c r="AA422" s="7">
        <v>218.08</v>
      </c>
      <c r="AB422" s="8"/>
      <c r="AC422" s="20">
        <f t="shared" si="84"/>
        <v>218.08</v>
      </c>
      <c r="AD422" s="8"/>
    </row>
    <row r="423" spans="1:30">
      <c r="A423" s="14" t="s">
        <v>1015</v>
      </c>
      <c r="B423" s="4" t="s">
        <v>812</v>
      </c>
      <c r="C423" s="4" t="s">
        <v>1007</v>
      </c>
      <c r="D423" s="4" t="s">
        <v>15</v>
      </c>
      <c r="E423" s="4" t="s">
        <v>4</v>
      </c>
      <c r="F423" s="16" t="str">
        <f t="shared" si="81"/>
        <v xml:space="preserve">Jahresansätze, Ausstattung </v>
      </c>
      <c r="G423" s="4" t="s">
        <v>5</v>
      </c>
      <c r="H423" s="4" t="s">
        <v>1543</v>
      </c>
      <c r="I423" s="4" t="s">
        <v>9</v>
      </c>
      <c r="J423" s="4" t="s">
        <v>123</v>
      </c>
      <c r="K423" s="14" t="s">
        <v>1016</v>
      </c>
      <c r="L423" s="5" t="s">
        <v>48</v>
      </c>
      <c r="M423" s="5" t="s">
        <v>11</v>
      </c>
      <c r="N423" s="5" t="s">
        <v>1012</v>
      </c>
      <c r="O423" s="5" t="s">
        <v>138</v>
      </c>
      <c r="P423" s="6">
        <v>4500</v>
      </c>
      <c r="Q423" s="17"/>
      <c r="R423" s="19">
        <v>1400</v>
      </c>
      <c r="S423" s="7">
        <v>0</v>
      </c>
      <c r="T423" s="7">
        <v>4500</v>
      </c>
      <c r="U423" s="8">
        <f t="shared" si="82"/>
        <v>-4500</v>
      </c>
      <c r="V423" s="6">
        <v>1400</v>
      </c>
      <c r="W423" s="17"/>
      <c r="X423" s="7">
        <v>306.47000000000003</v>
      </c>
      <c r="Y423" s="7">
        <v>0</v>
      </c>
      <c r="Z423" s="8">
        <f t="shared" si="83"/>
        <v>1414.65</v>
      </c>
      <c r="AA423" s="7">
        <v>1108.18</v>
      </c>
      <c r="AB423" s="8"/>
      <c r="AC423" s="20">
        <f t="shared" si="84"/>
        <v>1108.18</v>
      </c>
      <c r="AD423" s="8"/>
    </row>
    <row r="424" spans="1:30">
      <c r="A424" s="14" t="s">
        <v>1017</v>
      </c>
      <c r="B424" s="4" t="s">
        <v>812</v>
      </c>
      <c r="C424" s="4" t="s">
        <v>1007</v>
      </c>
      <c r="D424" s="4" t="s">
        <v>82</v>
      </c>
      <c r="E424" s="4" t="s">
        <v>4</v>
      </c>
      <c r="F424" s="16" t="str">
        <f t="shared" si="81"/>
        <v xml:space="preserve">Jahresansätze, Fahrzeuge </v>
      </c>
      <c r="G424" s="4" t="s">
        <v>5</v>
      </c>
      <c r="H424" s="4" t="s">
        <v>83</v>
      </c>
      <c r="I424" s="4" t="s">
        <v>9</v>
      </c>
      <c r="J424" s="4" t="s">
        <v>123</v>
      </c>
      <c r="K424" s="14" t="s">
        <v>9</v>
      </c>
      <c r="L424" s="5" t="s">
        <v>48</v>
      </c>
      <c r="M424" s="5" t="s">
        <v>11</v>
      </c>
      <c r="N424" s="5" t="s">
        <v>1012</v>
      </c>
      <c r="O424" s="5" t="s">
        <v>138</v>
      </c>
      <c r="P424" s="6">
        <v>0</v>
      </c>
      <c r="Q424" s="17"/>
      <c r="R424" s="19">
        <v>0</v>
      </c>
      <c r="S424" s="7">
        <v>0</v>
      </c>
      <c r="T424" s="7">
        <v>0</v>
      </c>
      <c r="U424" s="8">
        <f t="shared" si="82"/>
        <v>0</v>
      </c>
      <c r="V424" s="6">
        <v>0</v>
      </c>
      <c r="W424" s="17"/>
      <c r="X424" s="7">
        <v>1126.6099999999999</v>
      </c>
      <c r="Y424" s="7">
        <v>0</v>
      </c>
      <c r="Z424" s="8">
        <f t="shared" si="83"/>
        <v>1126.6099999999999</v>
      </c>
      <c r="AA424" s="7">
        <v>0</v>
      </c>
      <c r="AB424" s="8"/>
      <c r="AC424" s="20">
        <f t="shared" si="84"/>
        <v>0</v>
      </c>
      <c r="AD424" s="8"/>
    </row>
    <row r="425" spans="1:30">
      <c r="A425" s="14" t="s">
        <v>1018</v>
      </c>
      <c r="B425" s="4" t="s">
        <v>812</v>
      </c>
      <c r="C425" s="4" t="s">
        <v>1007</v>
      </c>
      <c r="D425" s="4" t="s">
        <v>34</v>
      </c>
      <c r="E425" s="4" t="s">
        <v>4</v>
      </c>
      <c r="F425" s="16" t="str">
        <f t="shared" si="81"/>
        <v xml:space="preserve">Jahresansätze, Büromaschinen </v>
      </c>
      <c r="G425" s="4" t="s">
        <v>5</v>
      </c>
      <c r="H425" s="4" t="s">
        <v>79</v>
      </c>
      <c r="I425" s="4" t="s">
        <v>9</v>
      </c>
      <c r="J425" s="4" t="s">
        <v>123</v>
      </c>
      <c r="K425" s="14" t="s">
        <v>1016</v>
      </c>
      <c r="L425" s="5" t="s">
        <v>48</v>
      </c>
      <c r="M425" s="5" t="s">
        <v>11</v>
      </c>
      <c r="N425" s="5" t="s">
        <v>1012</v>
      </c>
      <c r="O425" s="5" t="s">
        <v>138</v>
      </c>
      <c r="P425" s="6">
        <v>9000</v>
      </c>
      <c r="Q425" s="17"/>
      <c r="R425" s="19">
        <v>10000</v>
      </c>
      <c r="S425" s="7">
        <v>0</v>
      </c>
      <c r="T425" s="7">
        <v>9000</v>
      </c>
      <c r="U425" s="8">
        <f t="shared" si="82"/>
        <v>-9000</v>
      </c>
      <c r="V425" s="6">
        <v>10000</v>
      </c>
      <c r="W425" s="17"/>
      <c r="X425" s="7">
        <v>0</v>
      </c>
      <c r="Y425" s="7">
        <v>0</v>
      </c>
      <c r="Z425" s="8">
        <f t="shared" si="83"/>
        <v>9937.69</v>
      </c>
      <c r="AA425" s="7">
        <v>9937.69</v>
      </c>
      <c r="AB425" s="8"/>
      <c r="AC425" s="20">
        <f t="shared" si="84"/>
        <v>9937.69</v>
      </c>
      <c r="AD425" s="8"/>
    </row>
    <row r="426" spans="1:30">
      <c r="A426" s="14" t="s">
        <v>1019</v>
      </c>
      <c r="B426" s="4" t="s">
        <v>812</v>
      </c>
      <c r="C426" s="4" t="s">
        <v>1007</v>
      </c>
      <c r="D426" s="4" t="s">
        <v>34</v>
      </c>
      <c r="E426" s="4" t="s">
        <v>4</v>
      </c>
      <c r="F426" s="16" t="str">
        <f t="shared" si="81"/>
        <v xml:space="preserve">Jahresansätze, Hardware </v>
      </c>
      <c r="G426" s="4" t="s">
        <v>5</v>
      </c>
      <c r="H426" s="4" t="s">
        <v>35</v>
      </c>
      <c r="I426" s="4" t="s">
        <v>9</v>
      </c>
      <c r="J426" s="4" t="s">
        <v>123</v>
      </c>
      <c r="K426" s="14" t="s">
        <v>1016</v>
      </c>
      <c r="L426" s="5" t="s">
        <v>9</v>
      </c>
      <c r="M426" s="5" t="s">
        <v>11</v>
      </c>
      <c r="N426" s="5" t="s">
        <v>199</v>
      </c>
      <c r="O426" s="5" t="s">
        <v>200</v>
      </c>
      <c r="P426" s="6">
        <v>27000</v>
      </c>
      <c r="Q426" s="17"/>
      <c r="R426" s="19">
        <v>0</v>
      </c>
      <c r="S426" s="7">
        <v>-23400</v>
      </c>
      <c r="T426" s="7">
        <v>3600</v>
      </c>
      <c r="U426" s="8">
        <f t="shared" si="82"/>
        <v>-27000</v>
      </c>
      <c r="V426" s="6">
        <v>0</v>
      </c>
      <c r="W426" s="17"/>
      <c r="X426" s="7">
        <v>0</v>
      </c>
      <c r="Y426" s="7">
        <v>0</v>
      </c>
      <c r="Z426" s="8">
        <f t="shared" si="83"/>
        <v>0</v>
      </c>
      <c r="AA426" s="7">
        <v>0</v>
      </c>
      <c r="AB426" s="8"/>
      <c r="AC426" s="20">
        <f t="shared" si="84"/>
        <v>0</v>
      </c>
      <c r="AD426" s="8"/>
    </row>
    <row r="427" spans="1:30">
      <c r="A427" s="14" t="s">
        <v>1020</v>
      </c>
      <c r="B427" s="4" t="s">
        <v>812</v>
      </c>
      <c r="C427" s="4" t="s">
        <v>1007</v>
      </c>
      <c r="D427" s="4" t="s">
        <v>121</v>
      </c>
      <c r="E427" s="4" t="s">
        <v>4</v>
      </c>
      <c r="F427" s="16" t="str">
        <f t="shared" si="81"/>
        <v xml:space="preserve">Jahresansätze, Tiefbau </v>
      </c>
      <c r="G427" s="4" t="s">
        <v>5</v>
      </c>
      <c r="H427" s="4" t="s">
        <v>122</v>
      </c>
      <c r="I427" s="4" t="s">
        <v>9</v>
      </c>
      <c r="J427" s="4" t="s">
        <v>123</v>
      </c>
      <c r="K427" s="14" t="s">
        <v>9</v>
      </c>
      <c r="L427" s="5" t="s">
        <v>48</v>
      </c>
      <c r="M427" s="5" t="s">
        <v>796</v>
      </c>
      <c r="N427" s="5" t="s">
        <v>1012</v>
      </c>
      <c r="O427" s="5" t="s">
        <v>138</v>
      </c>
      <c r="P427" s="6">
        <v>200000</v>
      </c>
      <c r="Q427" s="17"/>
      <c r="R427" s="19">
        <v>253200</v>
      </c>
      <c r="S427" s="7">
        <v>0</v>
      </c>
      <c r="T427" s="7">
        <v>200000</v>
      </c>
      <c r="U427" s="8">
        <f t="shared" si="82"/>
        <v>-200000</v>
      </c>
      <c r="V427" s="6">
        <v>253200</v>
      </c>
      <c r="W427" s="17"/>
      <c r="X427" s="7">
        <v>142809.76999999999</v>
      </c>
      <c r="Y427" s="7">
        <v>0</v>
      </c>
      <c r="Z427" s="8">
        <f t="shared" si="83"/>
        <v>197926.09</v>
      </c>
      <c r="AA427" s="7">
        <v>55116.32</v>
      </c>
      <c r="AB427" s="8"/>
      <c r="AC427" s="20">
        <f t="shared" si="84"/>
        <v>55116.32</v>
      </c>
      <c r="AD427" s="8"/>
    </row>
    <row r="428" spans="1:30">
      <c r="A428" s="14" t="s">
        <v>1021</v>
      </c>
      <c r="B428" s="4" t="s">
        <v>812</v>
      </c>
      <c r="C428" s="4" t="s">
        <v>1007</v>
      </c>
      <c r="D428" s="4" t="s">
        <v>121</v>
      </c>
      <c r="E428" s="4" t="s">
        <v>117</v>
      </c>
      <c r="F428" s="16" t="str">
        <f t="shared" si="81"/>
        <v xml:space="preserve">Weinbergweg, Tiefbau </v>
      </c>
      <c r="G428" s="4" t="s">
        <v>1022</v>
      </c>
      <c r="H428" s="4" t="s">
        <v>122</v>
      </c>
      <c r="I428" s="4" t="s">
        <v>9</v>
      </c>
      <c r="J428" s="4" t="s">
        <v>123</v>
      </c>
      <c r="K428" s="14" t="s">
        <v>9</v>
      </c>
      <c r="L428" s="5" t="s">
        <v>48</v>
      </c>
      <c r="M428" s="5" t="s">
        <v>796</v>
      </c>
      <c r="N428" s="5" t="s">
        <v>1012</v>
      </c>
      <c r="O428" s="5" t="s">
        <v>138</v>
      </c>
      <c r="P428" s="6">
        <v>0</v>
      </c>
      <c r="Q428" s="17"/>
      <c r="R428" s="19">
        <v>0</v>
      </c>
      <c r="S428" s="7">
        <v>0</v>
      </c>
      <c r="T428" s="7">
        <v>0</v>
      </c>
      <c r="U428" s="8">
        <f t="shared" si="82"/>
        <v>0</v>
      </c>
      <c r="V428" s="6">
        <v>0</v>
      </c>
      <c r="W428" s="17"/>
      <c r="X428" s="7">
        <v>4446.3999999999996</v>
      </c>
      <c r="Y428" s="7">
        <v>0</v>
      </c>
      <c r="Z428" s="8">
        <f t="shared" si="83"/>
        <v>4446.3999999999996</v>
      </c>
      <c r="AA428" s="7">
        <v>0</v>
      </c>
      <c r="AB428" s="8"/>
      <c r="AC428" s="20">
        <f t="shared" si="84"/>
        <v>0</v>
      </c>
      <c r="AD428" s="8"/>
    </row>
    <row r="429" spans="1:30">
      <c r="A429" s="14" t="s">
        <v>1023</v>
      </c>
      <c r="B429" s="4" t="s">
        <v>812</v>
      </c>
      <c r="C429" s="4" t="s">
        <v>1007</v>
      </c>
      <c r="D429" s="4" t="s">
        <v>34</v>
      </c>
      <c r="E429" s="4" t="s">
        <v>157</v>
      </c>
      <c r="F429" s="16" t="str">
        <f t="shared" si="81"/>
        <v xml:space="preserve">Demonstrator Mitteldeutschland "MOSAIQUE", Hardware </v>
      </c>
      <c r="G429" s="4" t="s">
        <v>1024</v>
      </c>
      <c r="H429" s="4" t="s">
        <v>35</v>
      </c>
      <c r="I429" s="4" t="s">
        <v>9</v>
      </c>
      <c r="J429" s="4" t="s">
        <v>123</v>
      </c>
      <c r="K429" s="14" t="s">
        <v>9</v>
      </c>
      <c r="L429" s="5" t="s">
        <v>559</v>
      </c>
      <c r="M429" s="5" t="s">
        <v>11</v>
      </c>
      <c r="N429" s="5" t="s">
        <v>1012</v>
      </c>
      <c r="O429" s="5" t="s">
        <v>138</v>
      </c>
      <c r="P429" s="6">
        <v>0</v>
      </c>
      <c r="Q429" s="17"/>
      <c r="R429" s="19">
        <v>0</v>
      </c>
      <c r="S429" s="7">
        <v>0</v>
      </c>
      <c r="T429" s="7">
        <v>0</v>
      </c>
      <c r="U429" s="8">
        <f t="shared" si="82"/>
        <v>0</v>
      </c>
      <c r="V429" s="6">
        <v>0</v>
      </c>
      <c r="W429" s="17"/>
      <c r="X429" s="7">
        <v>1076.81</v>
      </c>
      <c r="Y429" s="7">
        <v>0</v>
      </c>
      <c r="Z429" s="8">
        <f t="shared" si="83"/>
        <v>1076.81</v>
      </c>
      <c r="AA429" s="7">
        <v>0</v>
      </c>
      <c r="AB429" s="8"/>
      <c r="AC429" s="20">
        <f t="shared" si="84"/>
        <v>0</v>
      </c>
      <c r="AD429" s="8"/>
    </row>
    <row r="430" spans="1:30">
      <c r="A430" s="14" t="s">
        <v>1025</v>
      </c>
      <c r="B430" s="4" t="s">
        <v>812</v>
      </c>
      <c r="C430" s="4" t="s">
        <v>1007</v>
      </c>
      <c r="D430" s="4" t="s">
        <v>121</v>
      </c>
      <c r="E430" s="4" t="s">
        <v>205</v>
      </c>
      <c r="F430" s="16" t="str">
        <f t="shared" si="81"/>
        <v xml:space="preserve">Piazza an der Neustädter Passage, Tiefbau </v>
      </c>
      <c r="G430" s="4" t="s">
        <v>1026</v>
      </c>
      <c r="H430" s="4" t="s">
        <v>122</v>
      </c>
      <c r="I430" s="4" t="s">
        <v>9</v>
      </c>
      <c r="J430" s="4" t="s">
        <v>123</v>
      </c>
      <c r="K430" s="14" t="s">
        <v>9</v>
      </c>
      <c r="L430" s="5" t="s">
        <v>978</v>
      </c>
      <c r="M430" s="5" t="s">
        <v>401</v>
      </c>
      <c r="N430" s="5" t="s">
        <v>199</v>
      </c>
      <c r="O430" s="5" t="s">
        <v>200</v>
      </c>
      <c r="P430" s="6">
        <v>0</v>
      </c>
      <c r="Q430" s="17"/>
      <c r="R430" s="19">
        <v>100100</v>
      </c>
      <c r="S430" s="7">
        <v>0</v>
      </c>
      <c r="T430" s="7">
        <v>0</v>
      </c>
      <c r="U430" s="8">
        <f t="shared" si="82"/>
        <v>0</v>
      </c>
      <c r="V430" s="6">
        <v>100100</v>
      </c>
      <c r="W430" s="17"/>
      <c r="X430" s="7">
        <v>48310.95</v>
      </c>
      <c r="Y430" s="7">
        <v>0</v>
      </c>
      <c r="Z430" s="8">
        <f t="shared" si="83"/>
        <v>100151.07999999999</v>
      </c>
      <c r="AA430" s="7">
        <v>51840.13</v>
      </c>
      <c r="AB430" s="8"/>
      <c r="AC430" s="20">
        <f t="shared" si="84"/>
        <v>51840.13</v>
      </c>
      <c r="AD430" s="8"/>
    </row>
    <row r="431" spans="1:30">
      <c r="A431" s="14" t="s">
        <v>1027</v>
      </c>
      <c r="B431" s="4" t="s">
        <v>812</v>
      </c>
      <c r="C431" s="4" t="s">
        <v>1007</v>
      </c>
      <c r="D431" s="4" t="s">
        <v>731</v>
      </c>
      <c r="E431" s="4" t="s">
        <v>1028</v>
      </c>
      <c r="F431" s="16" t="str">
        <f t="shared" si="81"/>
        <v xml:space="preserve">Marktplatz, Planungsleistungen </v>
      </c>
      <c r="G431" s="4" t="s">
        <v>1029</v>
      </c>
      <c r="H431" s="4" t="s">
        <v>198</v>
      </c>
      <c r="I431" s="4" t="s">
        <v>9</v>
      </c>
      <c r="J431" s="4" t="s">
        <v>123</v>
      </c>
      <c r="K431" s="14" t="s">
        <v>9</v>
      </c>
      <c r="L431" s="5" t="s">
        <v>839</v>
      </c>
      <c r="M431" s="5" t="s">
        <v>401</v>
      </c>
      <c r="N431" s="5" t="s">
        <v>199</v>
      </c>
      <c r="O431" s="5" t="s">
        <v>200</v>
      </c>
      <c r="P431" s="6">
        <v>0</v>
      </c>
      <c r="Q431" s="17"/>
      <c r="R431" s="19">
        <v>0</v>
      </c>
      <c r="S431" s="7">
        <v>0</v>
      </c>
      <c r="T431" s="7">
        <v>0</v>
      </c>
      <c r="U431" s="8">
        <f t="shared" si="82"/>
        <v>0</v>
      </c>
      <c r="V431" s="6">
        <v>0</v>
      </c>
      <c r="W431" s="17"/>
      <c r="X431" s="7">
        <v>1823.66</v>
      </c>
      <c r="Y431" s="7">
        <v>0</v>
      </c>
      <c r="Z431" s="8">
        <f t="shared" si="83"/>
        <v>1823.66</v>
      </c>
      <c r="AA431" s="7">
        <v>0</v>
      </c>
      <c r="AB431" s="8"/>
      <c r="AC431" s="20">
        <f t="shared" si="84"/>
        <v>0</v>
      </c>
      <c r="AD431" s="8"/>
    </row>
    <row r="432" spans="1:30">
      <c r="A432" s="14" t="s">
        <v>1030</v>
      </c>
      <c r="B432" s="4" t="s">
        <v>812</v>
      </c>
      <c r="C432" s="4" t="s">
        <v>1007</v>
      </c>
      <c r="D432" s="4" t="s">
        <v>936</v>
      </c>
      <c r="E432" s="4" t="s">
        <v>767</v>
      </c>
      <c r="F432" s="16" t="str">
        <f t="shared" si="81"/>
        <v>Wendeschleife Pfingstanger, Erwerb von Gebäuden und Grundstücken</v>
      </c>
      <c r="G432" s="4" t="s">
        <v>1031</v>
      </c>
      <c r="H432" s="4" t="s">
        <v>937</v>
      </c>
      <c r="I432" s="4" t="s">
        <v>670</v>
      </c>
      <c r="J432" s="4" t="s">
        <v>84</v>
      </c>
      <c r="K432" s="14" t="s">
        <v>9</v>
      </c>
      <c r="L432" s="5" t="s">
        <v>559</v>
      </c>
      <c r="M432" s="5" t="s">
        <v>938</v>
      </c>
      <c r="N432" s="5" t="s">
        <v>1012</v>
      </c>
      <c r="O432" s="5" t="s">
        <v>138</v>
      </c>
      <c r="P432" s="6">
        <v>0</v>
      </c>
      <c r="Q432" s="17"/>
      <c r="R432" s="19">
        <v>2500</v>
      </c>
      <c r="S432" s="7">
        <v>0</v>
      </c>
      <c r="T432" s="7">
        <v>0</v>
      </c>
      <c r="U432" s="8">
        <f t="shared" si="82"/>
        <v>0</v>
      </c>
      <c r="V432" s="6">
        <v>2500</v>
      </c>
      <c r="W432" s="17"/>
      <c r="X432" s="7">
        <v>2500</v>
      </c>
      <c r="Y432" s="7">
        <v>0</v>
      </c>
      <c r="Z432" s="8">
        <f t="shared" si="83"/>
        <v>2500</v>
      </c>
      <c r="AA432" s="7">
        <v>0</v>
      </c>
      <c r="AB432" s="8"/>
      <c r="AC432" s="20">
        <f t="shared" si="84"/>
        <v>0</v>
      </c>
      <c r="AD432" s="8"/>
    </row>
    <row r="433" spans="1:30">
      <c r="A433" s="14" t="s">
        <v>1032</v>
      </c>
      <c r="B433" s="4" t="s">
        <v>812</v>
      </c>
      <c r="C433" s="4" t="s">
        <v>1007</v>
      </c>
      <c r="D433" s="4" t="s">
        <v>121</v>
      </c>
      <c r="E433" s="4" t="s">
        <v>329</v>
      </c>
      <c r="F433" s="16" t="str">
        <f t="shared" si="81"/>
        <v xml:space="preserve">LZA - Knotenausbau E.-Grube-Str./Heideallee, Tiefbau </v>
      </c>
      <c r="G433" s="4" t="s">
        <v>1033</v>
      </c>
      <c r="H433" s="4" t="s">
        <v>122</v>
      </c>
      <c r="I433" s="4" t="s">
        <v>9</v>
      </c>
      <c r="J433" s="4" t="s">
        <v>123</v>
      </c>
      <c r="K433" s="14" t="s">
        <v>9</v>
      </c>
      <c r="L433" s="5" t="s">
        <v>945</v>
      </c>
      <c r="M433" s="5" t="s">
        <v>44</v>
      </c>
      <c r="N433" s="5" t="s">
        <v>1012</v>
      </c>
      <c r="O433" s="5" t="s">
        <v>138</v>
      </c>
      <c r="P433" s="6">
        <v>0</v>
      </c>
      <c r="Q433" s="17"/>
      <c r="R433" s="19">
        <v>8600</v>
      </c>
      <c r="S433" s="7">
        <v>0</v>
      </c>
      <c r="T433" s="7">
        <v>0</v>
      </c>
      <c r="U433" s="8">
        <f t="shared" si="82"/>
        <v>0</v>
      </c>
      <c r="V433" s="6">
        <v>8600</v>
      </c>
      <c r="W433" s="17"/>
      <c r="X433" s="7">
        <v>8600</v>
      </c>
      <c r="Y433" s="7">
        <v>0</v>
      </c>
      <c r="Z433" s="8">
        <f t="shared" si="83"/>
        <v>8600</v>
      </c>
      <c r="AA433" s="7">
        <v>0</v>
      </c>
      <c r="AB433" s="8"/>
      <c r="AC433" s="20">
        <f t="shared" si="84"/>
        <v>0</v>
      </c>
      <c r="AD433" s="8"/>
    </row>
    <row r="434" spans="1:30">
      <c r="A434" s="14" t="s">
        <v>1034</v>
      </c>
      <c r="B434" s="4" t="s">
        <v>812</v>
      </c>
      <c r="C434" s="4" t="s">
        <v>1007</v>
      </c>
      <c r="D434" s="4" t="s">
        <v>121</v>
      </c>
      <c r="E434" s="4" t="s">
        <v>286</v>
      </c>
      <c r="F434" s="16" t="str">
        <f t="shared" si="81"/>
        <v xml:space="preserve">Platzgestaltungen - Zentrum Neustadt, Tiefbau </v>
      </c>
      <c r="G434" s="4" t="s">
        <v>1035</v>
      </c>
      <c r="H434" s="4" t="s">
        <v>122</v>
      </c>
      <c r="I434" s="4" t="s">
        <v>9</v>
      </c>
      <c r="J434" s="4" t="s">
        <v>123</v>
      </c>
      <c r="K434" s="14" t="s">
        <v>9</v>
      </c>
      <c r="L434" s="5" t="s">
        <v>195</v>
      </c>
      <c r="M434" s="5" t="s">
        <v>775</v>
      </c>
      <c r="N434" s="5" t="s">
        <v>199</v>
      </c>
      <c r="O434" s="5" t="s">
        <v>200</v>
      </c>
      <c r="P434" s="6">
        <v>0</v>
      </c>
      <c r="Q434" s="17"/>
      <c r="R434" s="19">
        <v>2100</v>
      </c>
      <c r="S434" s="7">
        <v>0</v>
      </c>
      <c r="T434" s="7">
        <v>0</v>
      </c>
      <c r="U434" s="8">
        <f t="shared" si="82"/>
        <v>0</v>
      </c>
      <c r="V434" s="6">
        <v>2100</v>
      </c>
      <c r="W434" s="17"/>
      <c r="X434" s="7">
        <v>313.08999999999997</v>
      </c>
      <c r="Y434" s="7">
        <v>0</v>
      </c>
      <c r="Z434" s="8">
        <f t="shared" si="83"/>
        <v>313.08999999999997</v>
      </c>
      <c r="AA434" s="7">
        <v>0</v>
      </c>
      <c r="AB434" s="8"/>
      <c r="AC434" s="20">
        <f t="shared" si="84"/>
        <v>0</v>
      </c>
      <c r="AD434" s="8"/>
    </row>
    <row r="435" spans="1:30" ht="15" customHeight="1">
      <c r="A435" s="14" t="s">
        <v>1036</v>
      </c>
      <c r="B435" s="4" t="s">
        <v>812</v>
      </c>
      <c r="C435" s="4" t="s">
        <v>1007</v>
      </c>
      <c r="D435" s="4" t="s">
        <v>65</v>
      </c>
      <c r="E435" s="4" t="s">
        <v>290</v>
      </c>
      <c r="F435" s="16" t="str">
        <f t="shared" si="81"/>
        <v>Saline Brücken, Zuweisungen vom Land - Stadtumbau Aufwertung</v>
      </c>
      <c r="G435" s="4" t="s">
        <v>1037</v>
      </c>
      <c r="H435" s="4" t="s">
        <v>207</v>
      </c>
      <c r="I435" s="4" t="s">
        <v>769</v>
      </c>
      <c r="J435" s="4" t="s">
        <v>66</v>
      </c>
      <c r="K435" s="14" t="s">
        <v>9</v>
      </c>
      <c r="L435" s="5" t="s">
        <v>770</v>
      </c>
      <c r="M435" s="5" t="s">
        <v>771</v>
      </c>
      <c r="N435" s="5" t="s">
        <v>199</v>
      </c>
      <c r="O435" s="5" t="s">
        <v>200</v>
      </c>
      <c r="P435" s="7"/>
      <c r="Q435" s="17">
        <v>452700</v>
      </c>
      <c r="R435" s="20"/>
      <c r="S435" s="7">
        <v>0</v>
      </c>
      <c r="T435" s="7">
        <v>0</v>
      </c>
      <c r="U435" s="8">
        <f>-S435-T435</f>
        <v>0</v>
      </c>
      <c r="V435" s="7"/>
      <c r="W435" s="17">
        <v>452700</v>
      </c>
      <c r="X435" s="7">
        <v>0</v>
      </c>
      <c r="Y435" s="7">
        <v>0</v>
      </c>
      <c r="Z435" s="8"/>
      <c r="AA435" s="7"/>
      <c r="AB435" s="8">
        <v>0</v>
      </c>
      <c r="AC435" s="20"/>
      <c r="AD435" s="8"/>
    </row>
    <row r="436" spans="1:30" ht="15" customHeight="1">
      <c r="A436" s="14" t="s">
        <v>1038</v>
      </c>
      <c r="B436" s="4" t="s">
        <v>812</v>
      </c>
      <c r="C436" s="4" t="s">
        <v>1007</v>
      </c>
      <c r="D436" s="4" t="s">
        <v>65</v>
      </c>
      <c r="E436" s="4" t="s">
        <v>290</v>
      </c>
      <c r="F436" s="16" t="str">
        <f t="shared" si="81"/>
        <v>Saline Brücken, Zuweisungen der EU - Stadtumbau Aufwertung</v>
      </c>
      <c r="G436" s="4" t="s">
        <v>1037</v>
      </c>
      <c r="H436" s="4" t="s">
        <v>773</v>
      </c>
      <c r="I436" s="4" t="s">
        <v>769</v>
      </c>
      <c r="J436" s="4" t="s">
        <v>66</v>
      </c>
      <c r="K436" s="14" t="s">
        <v>9</v>
      </c>
      <c r="L436" s="5" t="s">
        <v>770</v>
      </c>
      <c r="M436" s="5" t="s">
        <v>771</v>
      </c>
      <c r="N436" s="5" t="s">
        <v>199</v>
      </c>
      <c r="O436" s="5" t="s">
        <v>200</v>
      </c>
      <c r="P436" s="7"/>
      <c r="Q436" s="17">
        <v>414300</v>
      </c>
      <c r="R436" s="20"/>
      <c r="S436" s="7">
        <v>0</v>
      </c>
      <c r="T436" s="7">
        <v>0</v>
      </c>
      <c r="U436" s="8">
        <f>-S436-T436</f>
        <v>0</v>
      </c>
      <c r="V436" s="7"/>
      <c r="W436" s="17">
        <v>414300</v>
      </c>
      <c r="X436" s="7">
        <v>0</v>
      </c>
      <c r="Y436" s="7">
        <v>0</v>
      </c>
      <c r="Z436" s="8"/>
      <c r="AA436" s="7"/>
      <c r="AB436" s="8">
        <v>0</v>
      </c>
      <c r="AC436" s="20"/>
      <c r="AD436" s="8"/>
    </row>
    <row r="437" spans="1:30">
      <c r="A437" s="14" t="s">
        <v>1039</v>
      </c>
      <c r="B437" s="4" t="s">
        <v>812</v>
      </c>
      <c r="C437" s="4" t="s">
        <v>1007</v>
      </c>
      <c r="D437" s="4" t="s">
        <v>121</v>
      </c>
      <c r="E437" s="4" t="s">
        <v>290</v>
      </c>
      <c r="F437" s="16" t="str">
        <f t="shared" si="81"/>
        <v>Saline Brücken, (UK) Saline - Franz- Schubert-Straße</v>
      </c>
      <c r="G437" s="4" t="s">
        <v>1037</v>
      </c>
      <c r="H437" s="4" t="s">
        <v>1040</v>
      </c>
      <c r="I437" s="4" t="s">
        <v>1041</v>
      </c>
      <c r="J437" s="4" t="s">
        <v>123</v>
      </c>
      <c r="K437" s="14" t="s">
        <v>1042</v>
      </c>
      <c r="L437" s="5" t="s">
        <v>9</v>
      </c>
      <c r="M437" s="5" t="s">
        <v>775</v>
      </c>
      <c r="N437" s="5" t="s">
        <v>199</v>
      </c>
      <c r="O437" s="5" t="s">
        <v>200</v>
      </c>
      <c r="P437" s="6">
        <v>770600</v>
      </c>
      <c r="Q437" s="17"/>
      <c r="R437" s="19">
        <v>534300</v>
      </c>
      <c r="S437" s="7">
        <v>0</v>
      </c>
      <c r="T437" s="7">
        <v>84300</v>
      </c>
      <c r="U437" s="8">
        <f>S437-T437</f>
        <v>-84300</v>
      </c>
      <c r="V437" s="6">
        <v>1220600</v>
      </c>
      <c r="W437" s="17"/>
      <c r="X437" s="7">
        <v>0</v>
      </c>
      <c r="Y437" s="7">
        <v>0</v>
      </c>
      <c r="Z437" s="8">
        <f>X437+Y437+AA437</f>
        <v>0</v>
      </c>
      <c r="AA437" s="7">
        <v>0</v>
      </c>
      <c r="AB437" s="8"/>
      <c r="AC437" s="20">
        <f>IF(AA437-R437&gt;R437,R437,AA437)</f>
        <v>0</v>
      </c>
      <c r="AD437" s="8"/>
    </row>
    <row r="438" spans="1:30">
      <c r="A438" s="14" t="s">
        <v>1043</v>
      </c>
      <c r="B438" s="4" t="s">
        <v>812</v>
      </c>
      <c r="C438" s="4" t="s">
        <v>1007</v>
      </c>
      <c r="D438" s="4" t="s">
        <v>121</v>
      </c>
      <c r="E438" s="4" t="s">
        <v>290</v>
      </c>
      <c r="F438" s="16" t="str">
        <f t="shared" si="81"/>
        <v xml:space="preserve">Saline Brücken, (UK) Kotgrabenbrücke </v>
      </c>
      <c r="G438" s="4" t="s">
        <v>1037</v>
      </c>
      <c r="H438" s="4" t="s">
        <v>1044</v>
      </c>
      <c r="I438" s="4" t="s">
        <v>9</v>
      </c>
      <c r="J438" s="4" t="s">
        <v>123</v>
      </c>
      <c r="K438" s="14" t="s">
        <v>1042</v>
      </c>
      <c r="L438" s="5" t="s">
        <v>9</v>
      </c>
      <c r="M438" s="5" t="s">
        <v>775</v>
      </c>
      <c r="N438" s="5" t="s">
        <v>199</v>
      </c>
      <c r="O438" s="5" t="s">
        <v>200</v>
      </c>
      <c r="P438" s="6">
        <v>190300</v>
      </c>
      <c r="Q438" s="17"/>
      <c r="R438" s="19">
        <v>260000</v>
      </c>
      <c r="S438" s="7">
        <v>0</v>
      </c>
      <c r="T438" s="7">
        <v>190300</v>
      </c>
      <c r="U438" s="8">
        <f>S438-T438</f>
        <v>-190300</v>
      </c>
      <c r="V438" s="6">
        <v>260000</v>
      </c>
      <c r="W438" s="17"/>
      <c r="X438" s="7">
        <v>278179.03000000003</v>
      </c>
      <c r="Y438" s="7">
        <v>19631.86</v>
      </c>
      <c r="Z438" s="8">
        <f>X438+Y438+AA438</f>
        <v>450275.52</v>
      </c>
      <c r="AA438" s="7">
        <v>152464.63</v>
      </c>
      <c r="AB438" s="8"/>
      <c r="AC438" s="20">
        <f>IF(AA438-R438&gt;R438,R438,AA438)</f>
        <v>152464.63</v>
      </c>
      <c r="AD438" s="8"/>
    </row>
    <row r="439" spans="1:30">
      <c r="A439" s="14" t="s">
        <v>1045</v>
      </c>
      <c r="B439" s="4" t="s">
        <v>812</v>
      </c>
      <c r="C439" s="4" t="s">
        <v>1007</v>
      </c>
      <c r="D439" s="4" t="s">
        <v>731</v>
      </c>
      <c r="E439" s="4" t="s">
        <v>290</v>
      </c>
      <c r="F439" s="16" t="str">
        <f t="shared" si="81"/>
        <v>Saline Brücken, (UK) Saline - Franz- Schubert-Straße</v>
      </c>
      <c r="G439" s="4" t="s">
        <v>1037</v>
      </c>
      <c r="H439" s="4" t="s">
        <v>1040</v>
      </c>
      <c r="I439" s="4" t="s">
        <v>1041</v>
      </c>
      <c r="J439" s="4" t="s">
        <v>123</v>
      </c>
      <c r="K439" s="14" t="s">
        <v>1042</v>
      </c>
      <c r="L439" s="5" t="s">
        <v>9</v>
      </c>
      <c r="M439" s="5" t="s">
        <v>775</v>
      </c>
      <c r="N439" s="5" t="s">
        <v>199</v>
      </c>
      <c r="O439" s="5" t="s">
        <v>200</v>
      </c>
      <c r="P439" s="6">
        <v>113400</v>
      </c>
      <c r="Q439" s="17"/>
      <c r="R439" s="19">
        <v>6200</v>
      </c>
      <c r="S439" s="7">
        <v>0</v>
      </c>
      <c r="T439" s="7">
        <v>113400</v>
      </c>
      <c r="U439" s="8">
        <f>S439-T439</f>
        <v>-113400</v>
      </c>
      <c r="V439" s="6">
        <v>6200</v>
      </c>
      <c r="W439" s="17"/>
      <c r="X439" s="7">
        <v>41210.36</v>
      </c>
      <c r="Y439" s="7">
        <v>2737.21</v>
      </c>
      <c r="Z439" s="8">
        <f>X439+Y439+AA439</f>
        <v>43947.57</v>
      </c>
      <c r="AA439" s="7">
        <v>0</v>
      </c>
      <c r="AB439" s="8"/>
      <c r="AC439" s="20">
        <f>IF(AA439-R439&gt;R439,R439,AA439)</f>
        <v>0</v>
      </c>
      <c r="AD439" s="8"/>
    </row>
    <row r="440" spans="1:30">
      <c r="A440" s="14" t="s">
        <v>1046</v>
      </c>
      <c r="B440" s="4" t="s">
        <v>812</v>
      </c>
      <c r="C440" s="4" t="s">
        <v>1007</v>
      </c>
      <c r="D440" s="4" t="s">
        <v>731</v>
      </c>
      <c r="E440" s="4" t="s">
        <v>290</v>
      </c>
      <c r="F440" s="16" t="str">
        <f t="shared" si="81"/>
        <v xml:space="preserve">Saline Brücken, (UK) Kotgrabenbrücke </v>
      </c>
      <c r="G440" s="4" t="s">
        <v>1037</v>
      </c>
      <c r="H440" s="4" t="s">
        <v>1044</v>
      </c>
      <c r="I440" s="4" t="s">
        <v>9</v>
      </c>
      <c r="J440" s="4" t="s">
        <v>123</v>
      </c>
      <c r="K440" s="14" t="s">
        <v>1042</v>
      </c>
      <c r="L440" s="5" t="s">
        <v>9</v>
      </c>
      <c r="M440" s="5" t="s">
        <v>775</v>
      </c>
      <c r="N440" s="5" t="s">
        <v>199</v>
      </c>
      <c r="O440" s="5" t="s">
        <v>200</v>
      </c>
      <c r="P440" s="6">
        <v>0</v>
      </c>
      <c r="Q440" s="17"/>
      <c r="R440" s="19">
        <v>15900</v>
      </c>
      <c r="S440" s="7">
        <v>0</v>
      </c>
      <c r="T440" s="7">
        <v>0</v>
      </c>
      <c r="U440" s="8">
        <f>S440-T440</f>
        <v>0</v>
      </c>
      <c r="V440" s="6">
        <v>15900</v>
      </c>
      <c r="W440" s="17"/>
      <c r="X440" s="7">
        <v>4962.3</v>
      </c>
      <c r="Y440" s="7">
        <v>0</v>
      </c>
      <c r="Z440" s="8">
        <f>X440+Y440+AA440</f>
        <v>24573.5</v>
      </c>
      <c r="AA440" s="7">
        <v>19611.2</v>
      </c>
      <c r="AB440" s="8"/>
      <c r="AC440" s="20">
        <f>IF(AA440-R440&gt;R440,R440,AA440)</f>
        <v>19611.2</v>
      </c>
      <c r="AD440" s="8"/>
    </row>
    <row r="441" spans="1:30" ht="15" customHeight="1">
      <c r="A441" s="14" t="s">
        <v>1047</v>
      </c>
      <c r="B441" s="4" t="s">
        <v>812</v>
      </c>
      <c r="C441" s="4" t="s">
        <v>1007</v>
      </c>
      <c r="D441" s="4" t="s">
        <v>65</v>
      </c>
      <c r="E441" s="4" t="s">
        <v>1048</v>
      </c>
      <c r="F441" s="16" t="str">
        <f t="shared" si="81"/>
        <v xml:space="preserve">S-Bahn Trotha (BÜ) km 2,340, Zuw. vom Land </v>
      </c>
      <c r="G441" s="4" t="s">
        <v>1049</v>
      </c>
      <c r="H441" s="4" t="s">
        <v>1542</v>
      </c>
      <c r="I441" s="4" t="s">
        <v>9</v>
      </c>
      <c r="J441" s="4" t="s">
        <v>66</v>
      </c>
      <c r="K441" s="14" t="s">
        <v>9</v>
      </c>
      <c r="L441" s="5" t="s">
        <v>1050</v>
      </c>
      <c r="M441" s="5" t="s">
        <v>801</v>
      </c>
      <c r="N441" s="5" t="s">
        <v>1012</v>
      </c>
      <c r="O441" s="5" t="s">
        <v>138</v>
      </c>
      <c r="P441" s="7"/>
      <c r="Q441" s="17">
        <v>85000</v>
      </c>
      <c r="R441" s="20"/>
      <c r="S441" s="7">
        <v>0</v>
      </c>
      <c r="T441" s="7">
        <v>0</v>
      </c>
      <c r="U441" s="8">
        <f>-S441-T441</f>
        <v>0</v>
      </c>
      <c r="V441" s="7"/>
      <c r="W441" s="17">
        <v>85000</v>
      </c>
      <c r="X441" s="7">
        <v>0</v>
      </c>
      <c r="Y441" s="7">
        <v>0</v>
      </c>
      <c r="Z441" s="8"/>
      <c r="AA441" s="7"/>
      <c r="AB441" s="8">
        <v>0</v>
      </c>
      <c r="AC441" s="20"/>
      <c r="AD441" s="8"/>
    </row>
    <row r="442" spans="1:30">
      <c r="A442" s="14" t="s">
        <v>1051</v>
      </c>
      <c r="B442" s="4" t="s">
        <v>812</v>
      </c>
      <c r="C442" s="4" t="s">
        <v>1007</v>
      </c>
      <c r="D442" s="4" t="s">
        <v>121</v>
      </c>
      <c r="E442" s="4" t="s">
        <v>1048</v>
      </c>
      <c r="F442" s="16" t="str">
        <f t="shared" si="81"/>
        <v xml:space="preserve">S-Bahn Trotha (BÜ) km 2,340, Tiefbau </v>
      </c>
      <c r="G442" s="4" t="s">
        <v>1049</v>
      </c>
      <c r="H442" s="4" t="s">
        <v>122</v>
      </c>
      <c r="I442" s="4" t="s">
        <v>9</v>
      </c>
      <c r="J442" s="4" t="s">
        <v>123</v>
      </c>
      <c r="K442" s="14" t="s">
        <v>9</v>
      </c>
      <c r="L442" s="5" t="s">
        <v>1052</v>
      </c>
      <c r="M442" s="5" t="s">
        <v>796</v>
      </c>
      <c r="N442" s="5" t="s">
        <v>1012</v>
      </c>
      <c r="O442" s="5" t="s">
        <v>138</v>
      </c>
      <c r="P442" s="6">
        <v>100700</v>
      </c>
      <c r="Q442" s="17"/>
      <c r="R442" s="19">
        <v>49600</v>
      </c>
      <c r="S442" s="7">
        <v>0</v>
      </c>
      <c r="T442" s="7">
        <v>100700</v>
      </c>
      <c r="U442" s="8">
        <f>S442-T442</f>
        <v>-100700</v>
      </c>
      <c r="V442" s="6">
        <v>49600</v>
      </c>
      <c r="W442" s="17"/>
      <c r="X442" s="7">
        <v>247600</v>
      </c>
      <c r="Y442" s="7">
        <v>0</v>
      </c>
      <c r="Z442" s="8">
        <f>X442+Y442+AA442</f>
        <v>247600</v>
      </c>
      <c r="AA442" s="7">
        <v>0</v>
      </c>
      <c r="AB442" s="8"/>
      <c r="AC442" s="20">
        <f>IF(AA442-R442&gt;R442,R442,AA442)</f>
        <v>0</v>
      </c>
      <c r="AD442" s="8"/>
    </row>
    <row r="443" spans="1:30" ht="15" customHeight="1">
      <c r="A443" s="14" t="s">
        <v>1053</v>
      </c>
      <c r="B443" s="4" t="s">
        <v>812</v>
      </c>
      <c r="C443" s="4" t="s">
        <v>1007</v>
      </c>
      <c r="D443" s="4" t="s">
        <v>65</v>
      </c>
      <c r="E443" s="4" t="s">
        <v>1054</v>
      </c>
      <c r="F443" s="16" t="str">
        <f t="shared" si="81"/>
        <v>Busbahnhof / Hauptbahnhof, Zuweisungen vom Land - ÖPNVG</v>
      </c>
      <c r="G443" s="4" t="s">
        <v>1055</v>
      </c>
      <c r="H443" s="4" t="s">
        <v>207</v>
      </c>
      <c r="I443" s="4" t="s">
        <v>1056</v>
      </c>
      <c r="J443" s="4" t="s">
        <v>66</v>
      </c>
      <c r="K443" s="14" t="s">
        <v>9</v>
      </c>
      <c r="L443" s="5" t="s">
        <v>1057</v>
      </c>
      <c r="M443" s="5" t="s">
        <v>801</v>
      </c>
      <c r="N443" s="5" t="s">
        <v>1012</v>
      </c>
      <c r="O443" s="5" t="s">
        <v>138</v>
      </c>
      <c r="P443" s="7"/>
      <c r="Q443" s="17">
        <v>86000</v>
      </c>
      <c r="R443" s="20"/>
      <c r="S443" s="7">
        <v>0</v>
      </c>
      <c r="T443" s="7">
        <v>0</v>
      </c>
      <c r="U443" s="8">
        <f>-S443-T443</f>
        <v>0</v>
      </c>
      <c r="V443" s="7"/>
      <c r="W443" s="17">
        <v>86000</v>
      </c>
      <c r="X443" s="7">
        <v>0</v>
      </c>
      <c r="Y443" s="7">
        <v>0</v>
      </c>
      <c r="Z443" s="8"/>
      <c r="AA443" s="7"/>
      <c r="AB443" s="8">
        <v>0</v>
      </c>
      <c r="AC443" s="20"/>
      <c r="AD443" s="8"/>
    </row>
    <row r="444" spans="1:30" ht="15" customHeight="1">
      <c r="A444" s="14" t="s">
        <v>1058</v>
      </c>
      <c r="B444" s="4" t="s">
        <v>812</v>
      </c>
      <c r="C444" s="4" t="s">
        <v>1007</v>
      </c>
      <c r="D444" s="4" t="s">
        <v>573</v>
      </c>
      <c r="E444" s="4" t="s">
        <v>1054</v>
      </c>
      <c r="F444" s="16" t="str">
        <f t="shared" si="81"/>
        <v>Busbahnhof / Hauptbahnhof, Zuschüsse von sonstigen öffentl.-wirtsch. Untern.</v>
      </c>
      <c r="G444" s="4" t="s">
        <v>1055</v>
      </c>
      <c r="H444" s="4" t="s">
        <v>1059</v>
      </c>
      <c r="I444" s="4" t="s">
        <v>505</v>
      </c>
      <c r="J444" s="4" t="s">
        <v>66</v>
      </c>
      <c r="K444" s="14" t="s">
        <v>9</v>
      </c>
      <c r="L444" s="5" t="s">
        <v>1060</v>
      </c>
      <c r="M444" s="5" t="s">
        <v>801</v>
      </c>
      <c r="N444" s="5" t="s">
        <v>1012</v>
      </c>
      <c r="O444" s="5" t="s">
        <v>138</v>
      </c>
      <c r="P444" s="7"/>
      <c r="Q444" s="17">
        <v>148900</v>
      </c>
      <c r="R444" s="20"/>
      <c r="S444" s="7">
        <v>0</v>
      </c>
      <c r="T444" s="7">
        <v>0</v>
      </c>
      <c r="U444" s="8">
        <f>-S444-T444</f>
        <v>0</v>
      </c>
      <c r="V444" s="7"/>
      <c r="W444" s="17">
        <v>148900</v>
      </c>
      <c r="X444" s="7">
        <v>0</v>
      </c>
      <c r="Y444" s="7">
        <v>0</v>
      </c>
      <c r="Z444" s="8"/>
      <c r="AA444" s="7"/>
      <c r="AB444" s="8">
        <v>234000</v>
      </c>
      <c r="AC444" s="20"/>
      <c r="AD444" s="8"/>
    </row>
    <row r="445" spans="1:30">
      <c r="A445" s="14" t="s">
        <v>1061</v>
      </c>
      <c r="B445" s="4" t="s">
        <v>812</v>
      </c>
      <c r="C445" s="4" t="s">
        <v>1007</v>
      </c>
      <c r="D445" s="4" t="s">
        <v>121</v>
      </c>
      <c r="E445" s="4" t="s">
        <v>1054</v>
      </c>
      <c r="F445" s="16" t="str">
        <f t="shared" si="81"/>
        <v xml:space="preserve">Busbahnhof / Hauptbahnhof, Tiefbau </v>
      </c>
      <c r="G445" s="4" t="s">
        <v>1055</v>
      </c>
      <c r="H445" s="4" t="s">
        <v>122</v>
      </c>
      <c r="I445" s="4" t="s">
        <v>9</v>
      </c>
      <c r="J445" s="4" t="s">
        <v>123</v>
      </c>
      <c r="K445" s="14" t="s">
        <v>9</v>
      </c>
      <c r="L445" s="5" t="s">
        <v>559</v>
      </c>
      <c r="M445" s="5" t="s">
        <v>796</v>
      </c>
      <c r="N445" s="5" t="s">
        <v>1012</v>
      </c>
      <c r="O445" s="5" t="s">
        <v>138</v>
      </c>
      <c r="P445" s="6">
        <v>0</v>
      </c>
      <c r="Q445" s="17"/>
      <c r="R445" s="19">
        <v>23000</v>
      </c>
      <c r="S445" s="7">
        <v>0</v>
      </c>
      <c r="T445" s="7">
        <v>0</v>
      </c>
      <c r="U445" s="8">
        <f>S445-T445</f>
        <v>0</v>
      </c>
      <c r="V445" s="6">
        <v>23000</v>
      </c>
      <c r="W445" s="17"/>
      <c r="X445" s="7">
        <v>23000</v>
      </c>
      <c r="Y445" s="7">
        <v>0</v>
      </c>
      <c r="Z445" s="8">
        <f>X445+Y445+AA445</f>
        <v>23000</v>
      </c>
      <c r="AA445" s="7">
        <v>0</v>
      </c>
      <c r="AB445" s="8"/>
      <c r="AC445" s="20">
        <f>IF(AA445-R445&gt;R445,R445,AA445)</f>
        <v>0</v>
      </c>
      <c r="AD445" s="8"/>
    </row>
    <row r="446" spans="1:30">
      <c r="A446" s="14" t="s">
        <v>1062</v>
      </c>
      <c r="B446" s="4" t="s">
        <v>812</v>
      </c>
      <c r="C446" s="4" t="s">
        <v>1007</v>
      </c>
      <c r="D446" s="4" t="s">
        <v>731</v>
      </c>
      <c r="E446" s="4" t="s">
        <v>1054</v>
      </c>
      <c r="F446" s="16" t="str">
        <f t="shared" si="81"/>
        <v xml:space="preserve">Busbahnhof / Hauptbahnhof, Planungsleistungen </v>
      </c>
      <c r="G446" s="4" t="s">
        <v>1055</v>
      </c>
      <c r="H446" s="4" t="s">
        <v>198</v>
      </c>
      <c r="I446" s="4" t="s">
        <v>9</v>
      </c>
      <c r="J446" s="4" t="s">
        <v>123</v>
      </c>
      <c r="K446" s="14" t="s">
        <v>9</v>
      </c>
      <c r="L446" s="5" t="s">
        <v>559</v>
      </c>
      <c r="M446" s="5" t="s">
        <v>796</v>
      </c>
      <c r="N446" s="5" t="s">
        <v>1012</v>
      </c>
      <c r="O446" s="5" t="s">
        <v>138</v>
      </c>
      <c r="P446" s="6">
        <v>0</v>
      </c>
      <c r="Q446" s="17"/>
      <c r="R446" s="19">
        <v>0</v>
      </c>
      <c r="S446" s="7">
        <v>0</v>
      </c>
      <c r="T446" s="7">
        <v>0</v>
      </c>
      <c r="U446" s="8">
        <f>S446-T446</f>
        <v>0</v>
      </c>
      <c r="V446" s="6">
        <v>0</v>
      </c>
      <c r="W446" s="17"/>
      <c r="X446" s="7">
        <v>9956.86</v>
      </c>
      <c r="Y446" s="7">
        <v>0</v>
      </c>
      <c r="Z446" s="8">
        <f>X446+Y446+AA446</f>
        <v>9956.86</v>
      </c>
      <c r="AA446" s="7">
        <v>0</v>
      </c>
      <c r="AB446" s="8"/>
      <c r="AC446" s="20">
        <f>IF(AA446-R446&gt;R446,R446,AA446)</f>
        <v>0</v>
      </c>
      <c r="AD446" s="8"/>
    </row>
    <row r="447" spans="1:30" ht="15" customHeight="1">
      <c r="A447" s="14" t="s">
        <v>1063</v>
      </c>
      <c r="B447" s="4" t="s">
        <v>812</v>
      </c>
      <c r="C447" s="4" t="s">
        <v>1007</v>
      </c>
      <c r="D447" s="4" t="s">
        <v>65</v>
      </c>
      <c r="E447" s="4" t="s">
        <v>1064</v>
      </c>
      <c r="F447" s="16" t="str">
        <f t="shared" si="81"/>
        <v xml:space="preserve">Brücke über den Riebeckplatz (B6), Zuw. vom Land </v>
      </c>
      <c r="G447" s="4" t="s">
        <v>1065</v>
      </c>
      <c r="H447" s="4" t="s">
        <v>1542</v>
      </c>
      <c r="I447" s="4" t="s">
        <v>9</v>
      </c>
      <c r="J447" s="4" t="s">
        <v>66</v>
      </c>
      <c r="K447" s="14" t="s">
        <v>9</v>
      </c>
      <c r="L447" s="5" t="s">
        <v>1066</v>
      </c>
      <c r="M447" s="5" t="s">
        <v>801</v>
      </c>
      <c r="N447" s="5" t="s">
        <v>1012</v>
      </c>
      <c r="O447" s="5" t="s">
        <v>138</v>
      </c>
      <c r="P447" s="7"/>
      <c r="Q447" s="17">
        <v>0</v>
      </c>
      <c r="R447" s="20"/>
      <c r="S447" s="7">
        <v>-92100</v>
      </c>
      <c r="T447" s="7">
        <v>0</v>
      </c>
      <c r="U447" s="8">
        <f>-S447-T447</f>
        <v>92100</v>
      </c>
      <c r="V447" s="7"/>
      <c r="W447" s="17">
        <v>92100</v>
      </c>
      <c r="X447" s="7">
        <v>0</v>
      </c>
      <c r="Y447" s="7">
        <v>0</v>
      </c>
      <c r="Z447" s="8"/>
      <c r="AA447" s="7"/>
      <c r="AB447" s="8">
        <v>92110</v>
      </c>
      <c r="AC447" s="20"/>
      <c r="AD447" s="8"/>
    </row>
    <row r="448" spans="1:30">
      <c r="A448" s="14" t="s">
        <v>1067</v>
      </c>
      <c r="B448" s="4" t="s">
        <v>812</v>
      </c>
      <c r="C448" s="4" t="s">
        <v>1007</v>
      </c>
      <c r="D448" s="4" t="s">
        <v>121</v>
      </c>
      <c r="E448" s="4" t="s">
        <v>1064</v>
      </c>
      <c r="F448" s="16" t="str">
        <f t="shared" si="81"/>
        <v xml:space="preserve">Brücke über den Riebeckplatz (B6), Tiefbau </v>
      </c>
      <c r="G448" s="4" t="s">
        <v>1065</v>
      </c>
      <c r="H448" s="4" t="s">
        <v>122</v>
      </c>
      <c r="I448" s="4" t="s">
        <v>9</v>
      </c>
      <c r="J448" s="4" t="s">
        <v>123</v>
      </c>
      <c r="K448" s="14" t="s">
        <v>9</v>
      </c>
      <c r="L448" s="5" t="s">
        <v>1052</v>
      </c>
      <c r="M448" s="5" t="s">
        <v>796</v>
      </c>
      <c r="N448" s="5" t="s">
        <v>1012</v>
      </c>
      <c r="O448" s="5" t="s">
        <v>138</v>
      </c>
      <c r="P448" s="6">
        <v>0</v>
      </c>
      <c r="Q448" s="17"/>
      <c r="R448" s="19">
        <v>416900</v>
      </c>
      <c r="S448" s="7">
        <v>0</v>
      </c>
      <c r="T448" s="7">
        <v>0</v>
      </c>
      <c r="U448" s="8">
        <f>S448-T448</f>
        <v>0</v>
      </c>
      <c r="V448" s="6">
        <v>416900</v>
      </c>
      <c r="W448" s="17"/>
      <c r="X448" s="7">
        <v>416942.09</v>
      </c>
      <c r="Y448" s="7">
        <v>0</v>
      </c>
      <c r="Z448" s="8">
        <f>X448+Y448+AA448</f>
        <v>416942.09</v>
      </c>
      <c r="AA448" s="7">
        <v>0</v>
      </c>
      <c r="AB448" s="8"/>
      <c r="AC448" s="20">
        <f>IF(AA448-R448&gt;R448,R448,AA448)</f>
        <v>0</v>
      </c>
      <c r="AD448" s="8"/>
    </row>
    <row r="449" spans="1:30">
      <c r="A449" s="14" t="s">
        <v>1068</v>
      </c>
      <c r="B449" s="4" t="s">
        <v>812</v>
      </c>
      <c r="C449" s="4" t="s">
        <v>1007</v>
      </c>
      <c r="D449" s="4" t="s">
        <v>731</v>
      </c>
      <c r="E449" s="4" t="s">
        <v>1064</v>
      </c>
      <c r="F449" s="16" t="str">
        <f t="shared" si="81"/>
        <v xml:space="preserve">Brücke über den Riebeckplatz (B6), Planungsleistungen </v>
      </c>
      <c r="G449" s="4" t="s">
        <v>1065</v>
      </c>
      <c r="H449" s="4" t="s">
        <v>198</v>
      </c>
      <c r="I449" s="4" t="s">
        <v>9</v>
      </c>
      <c r="J449" s="4" t="s">
        <v>123</v>
      </c>
      <c r="K449" s="14" t="s">
        <v>9</v>
      </c>
      <c r="L449" s="5" t="s">
        <v>1052</v>
      </c>
      <c r="M449" s="5" t="s">
        <v>796</v>
      </c>
      <c r="N449" s="5" t="s">
        <v>1012</v>
      </c>
      <c r="O449" s="5" t="s">
        <v>138</v>
      </c>
      <c r="P449" s="6">
        <v>0</v>
      </c>
      <c r="Q449" s="17"/>
      <c r="R449" s="19">
        <v>47700</v>
      </c>
      <c r="S449" s="7">
        <v>0</v>
      </c>
      <c r="T449" s="7">
        <v>0</v>
      </c>
      <c r="U449" s="8">
        <f>S449-T449</f>
        <v>0</v>
      </c>
      <c r="V449" s="6">
        <v>47700</v>
      </c>
      <c r="W449" s="17"/>
      <c r="X449" s="7">
        <v>42151.02</v>
      </c>
      <c r="Y449" s="7">
        <v>0</v>
      </c>
      <c r="Z449" s="8">
        <f>X449+Y449+AA449</f>
        <v>47545.53</v>
      </c>
      <c r="AA449" s="7">
        <v>5394.51</v>
      </c>
      <c r="AB449" s="8"/>
      <c r="AC449" s="20">
        <f>IF(AA449-R449&gt;R449,R449,AA449)</f>
        <v>5394.51</v>
      </c>
      <c r="AD449" s="8"/>
    </row>
    <row r="450" spans="1:30">
      <c r="A450" s="14" t="s">
        <v>1069</v>
      </c>
      <c r="B450" s="4" t="s">
        <v>812</v>
      </c>
      <c r="C450" s="4" t="s">
        <v>1007</v>
      </c>
      <c r="D450" s="4" t="s">
        <v>121</v>
      </c>
      <c r="E450" s="4" t="s">
        <v>1070</v>
      </c>
      <c r="F450" s="16" t="str">
        <f t="shared" si="81"/>
        <v xml:space="preserve">Geh- und Radwege im Stadtgebiet, Tiefbau </v>
      </c>
      <c r="G450" s="4" t="s">
        <v>1071</v>
      </c>
      <c r="H450" s="4" t="s">
        <v>122</v>
      </c>
      <c r="I450" s="4" t="s">
        <v>9</v>
      </c>
      <c r="J450" s="4" t="s">
        <v>123</v>
      </c>
      <c r="K450" s="14" t="s">
        <v>1072</v>
      </c>
      <c r="L450" s="5" t="s">
        <v>1052</v>
      </c>
      <c r="M450" s="5" t="s">
        <v>796</v>
      </c>
      <c r="N450" s="5" t="s">
        <v>1012</v>
      </c>
      <c r="O450" s="5" t="s">
        <v>138</v>
      </c>
      <c r="P450" s="6">
        <v>100000</v>
      </c>
      <c r="Q450" s="17"/>
      <c r="R450" s="19">
        <v>128700</v>
      </c>
      <c r="S450" s="7">
        <v>0</v>
      </c>
      <c r="T450" s="7">
        <v>100000</v>
      </c>
      <c r="U450" s="8">
        <f>S450-T450</f>
        <v>-100000</v>
      </c>
      <c r="V450" s="6">
        <v>128700</v>
      </c>
      <c r="W450" s="17"/>
      <c r="X450" s="7">
        <v>124931.83</v>
      </c>
      <c r="Y450" s="7">
        <v>1320.54</v>
      </c>
      <c r="Z450" s="8">
        <f>X450+Y450+AA450</f>
        <v>129070.79</v>
      </c>
      <c r="AA450" s="7">
        <v>2818.42</v>
      </c>
      <c r="AB450" s="8"/>
      <c r="AC450" s="20">
        <f>IF(AA450-R450&gt;R450,R450,AA450)</f>
        <v>2818.42</v>
      </c>
      <c r="AD450" s="8"/>
    </row>
    <row r="451" spans="1:30">
      <c r="A451" s="14" t="s">
        <v>1073</v>
      </c>
      <c r="B451" s="4" t="s">
        <v>812</v>
      </c>
      <c r="C451" s="4" t="s">
        <v>1007</v>
      </c>
      <c r="D451" s="4" t="s">
        <v>731</v>
      </c>
      <c r="E451" s="4" t="s">
        <v>1070</v>
      </c>
      <c r="F451" s="16" t="str">
        <f t="shared" si="81"/>
        <v xml:space="preserve">Geh- und Radwege im Stadtgebiet, Planungsleistungen </v>
      </c>
      <c r="G451" s="4" t="s">
        <v>1071</v>
      </c>
      <c r="H451" s="4" t="s">
        <v>198</v>
      </c>
      <c r="I451" s="4" t="s">
        <v>9</v>
      </c>
      <c r="J451" s="4" t="s">
        <v>123</v>
      </c>
      <c r="K451" s="14" t="s">
        <v>1072</v>
      </c>
      <c r="L451" s="5" t="s">
        <v>1052</v>
      </c>
      <c r="M451" s="5" t="s">
        <v>796</v>
      </c>
      <c r="N451" s="5" t="s">
        <v>1012</v>
      </c>
      <c r="O451" s="5" t="s">
        <v>138</v>
      </c>
      <c r="P451" s="6">
        <v>25000</v>
      </c>
      <c r="Q451" s="17"/>
      <c r="R451" s="19">
        <v>14600</v>
      </c>
      <c r="S451" s="7">
        <v>0</v>
      </c>
      <c r="T451" s="7">
        <v>25000</v>
      </c>
      <c r="U451" s="8">
        <f>S451-T451</f>
        <v>-25000</v>
      </c>
      <c r="V451" s="6">
        <v>14600</v>
      </c>
      <c r="W451" s="17"/>
      <c r="X451" s="7">
        <v>1048.23</v>
      </c>
      <c r="Y451" s="7">
        <v>0</v>
      </c>
      <c r="Z451" s="8">
        <f>X451+Y451+AA451</f>
        <v>14615.93</v>
      </c>
      <c r="AA451" s="7">
        <v>13567.7</v>
      </c>
      <c r="AB451" s="8"/>
      <c r="AC451" s="20">
        <f>IF(AA451-R451&gt;R451,R451,AA451)</f>
        <v>13567.7</v>
      </c>
      <c r="AD451" s="8"/>
    </row>
    <row r="452" spans="1:30" ht="15" customHeight="1">
      <c r="A452" s="14" t="s">
        <v>1074</v>
      </c>
      <c r="B452" s="4" t="s">
        <v>812</v>
      </c>
      <c r="C452" s="4" t="s">
        <v>1007</v>
      </c>
      <c r="D452" s="4" t="s">
        <v>65</v>
      </c>
      <c r="E452" s="4" t="s">
        <v>1075</v>
      </c>
      <c r="F452" s="16" t="str">
        <f t="shared" si="81"/>
        <v xml:space="preserve">Hafenbahn, B6 und L145, Zuw. vom Land </v>
      </c>
      <c r="G452" s="4" t="s">
        <v>1076</v>
      </c>
      <c r="H452" s="4" t="s">
        <v>1542</v>
      </c>
      <c r="I452" s="4" t="s">
        <v>9</v>
      </c>
      <c r="J452" s="4" t="s">
        <v>66</v>
      </c>
      <c r="K452" s="14" t="s">
        <v>9</v>
      </c>
      <c r="L452" s="5" t="s">
        <v>1050</v>
      </c>
      <c r="M452" s="5" t="s">
        <v>801</v>
      </c>
      <c r="N452" s="5" t="s">
        <v>1012</v>
      </c>
      <c r="O452" s="5" t="s">
        <v>138</v>
      </c>
      <c r="P452" s="7"/>
      <c r="Q452" s="17">
        <v>33400</v>
      </c>
      <c r="R452" s="20"/>
      <c r="S452" s="7">
        <v>0</v>
      </c>
      <c r="T452" s="7">
        <v>0</v>
      </c>
      <c r="U452" s="8">
        <f>-S452-T452</f>
        <v>0</v>
      </c>
      <c r="V452" s="7"/>
      <c r="W452" s="17">
        <v>33400</v>
      </c>
      <c r="X452" s="7">
        <v>0</v>
      </c>
      <c r="Y452" s="7">
        <v>0</v>
      </c>
      <c r="Z452" s="8"/>
      <c r="AA452" s="7"/>
      <c r="AB452" s="8">
        <v>0</v>
      </c>
      <c r="AC452" s="20"/>
      <c r="AD452" s="8"/>
    </row>
    <row r="453" spans="1:30">
      <c r="A453" s="14" t="s">
        <v>1077</v>
      </c>
      <c r="B453" s="4" t="s">
        <v>812</v>
      </c>
      <c r="C453" s="4" t="s">
        <v>1007</v>
      </c>
      <c r="D453" s="4" t="s">
        <v>121</v>
      </c>
      <c r="E453" s="4" t="s">
        <v>1075</v>
      </c>
      <c r="F453" s="16" t="str">
        <f t="shared" si="81"/>
        <v xml:space="preserve">Hafenbahn, B6 und L145, Tiefbau </v>
      </c>
      <c r="G453" s="4" t="s">
        <v>1076</v>
      </c>
      <c r="H453" s="4" t="s">
        <v>122</v>
      </c>
      <c r="I453" s="4" t="s">
        <v>9</v>
      </c>
      <c r="J453" s="4" t="s">
        <v>123</v>
      </c>
      <c r="K453" s="14" t="s">
        <v>9</v>
      </c>
      <c r="L453" s="5" t="s">
        <v>1052</v>
      </c>
      <c r="M453" s="5" t="s">
        <v>796</v>
      </c>
      <c r="N453" s="5" t="s">
        <v>1012</v>
      </c>
      <c r="O453" s="5" t="s">
        <v>138</v>
      </c>
      <c r="P453" s="6">
        <v>43000</v>
      </c>
      <c r="Q453" s="17"/>
      <c r="R453" s="19">
        <v>16400</v>
      </c>
      <c r="S453" s="7">
        <v>0</v>
      </c>
      <c r="T453" s="7">
        <v>43000</v>
      </c>
      <c r="U453" s="8">
        <f>S453-T453</f>
        <v>-43000</v>
      </c>
      <c r="V453" s="6">
        <v>16400</v>
      </c>
      <c r="W453" s="17"/>
      <c r="X453" s="7">
        <v>81800</v>
      </c>
      <c r="Y453" s="7">
        <v>0</v>
      </c>
      <c r="Z453" s="8">
        <f>X453+Y453+AA453</f>
        <v>81800</v>
      </c>
      <c r="AA453" s="7">
        <v>0</v>
      </c>
      <c r="AB453" s="8"/>
      <c r="AC453" s="20">
        <f>IF(AA453-R453&gt;R453,R453,AA453)</f>
        <v>0</v>
      </c>
      <c r="AD453" s="8"/>
    </row>
    <row r="454" spans="1:30">
      <c r="A454" s="14" t="s">
        <v>1078</v>
      </c>
      <c r="B454" s="4" t="s">
        <v>812</v>
      </c>
      <c r="C454" s="4" t="s">
        <v>1007</v>
      </c>
      <c r="D454" s="4" t="s">
        <v>502</v>
      </c>
      <c r="E454" s="4" t="s">
        <v>1079</v>
      </c>
      <c r="F454" s="16" t="str">
        <f t="shared" si="81"/>
        <v>Steinweg /Komplexmaßnahme HAVAG, Invest.-zuschuss an komm. öffentl.-wirtsch. Untern.</v>
      </c>
      <c r="G454" s="4" t="s">
        <v>1080</v>
      </c>
      <c r="H454" s="4" t="s">
        <v>504</v>
      </c>
      <c r="I454" s="4" t="s">
        <v>505</v>
      </c>
      <c r="J454" s="4" t="s">
        <v>123</v>
      </c>
      <c r="K454" s="14" t="s">
        <v>9</v>
      </c>
      <c r="L454" s="5" t="s">
        <v>48</v>
      </c>
      <c r="M454" s="5" t="s">
        <v>260</v>
      </c>
      <c r="N454" s="5" t="s">
        <v>1012</v>
      </c>
      <c r="O454" s="5" t="s">
        <v>138</v>
      </c>
      <c r="P454" s="6">
        <v>0</v>
      </c>
      <c r="Q454" s="17"/>
      <c r="R454" s="19">
        <v>22600</v>
      </c>
      <c r="S454" s="7">
        <v>0</v>
      </c>
      <c r="T454" s="7">
        <v>0</v>
      </c>
      <c r="U454" s="8">
        <f>S454-T454</f>
        <v>0</v>
      </c>
      <c r="V454" s="6">
        <v>22600</v>
      </c>
      <c r="W454" s="17"/>
      <c r="X454" s="7">
        <v>30515.19</v>
      </c>
      <c r="Y454" s="7">
        <v>0</v>
      </c>
      <c r="Z454" s="8">
        <f>X454+Y454+AA454</f>
        <v>30515.19</v>
      </c>
      <c r="AA454" s="7">
        <v>0</v>
      </c>
      <c r="AB454" s="8"/>
      <c r="AC454" s="20">
        <f>IF(AA454-R454&gt;R454,R454,AA454)</f>
        <v>0</v>
      </c>
      <c r="AD454" s="8"/>
    </row>
    <row r="455" spans="1:30" ht="15" customHeight="1">
      <c r="A455" s="14" t="s">
        <v>1081</v>
      </c>
      <c r="B455" s="4" t="s">
        <v>812</v>
      </c>
      <c r="C455" s="4" t="s">
        <v>1007</v>
      </c>
      <c r="D455" s="4" t="s">
        <v>541</v>
      </c>
      <c r="E455" s="4" t="s">
        <v>1082</v>
      </c>
      <c r="F455" s="16" t="str">
        <f t="shared" si="81"/>
        <v>Beesener Straße, Erschließungsbeiträge, Straßenausbaubeiträge</v>
      </c>
      <c r="G455" s="4" t="s">
        <v>1083</v>
      </c>
      <c r="H455" s="4" t="s">
        <v>1008</v>
      </c>
      <c r="I455" s="4" t="s">
        <v>1009</v>
      </c>
      <c r="J455" s="4" t="s">
        <v>123</v>
      </c>
      <c r="K455" s="14" t="s">
        <v>9</v>
      </c>
      <c r="L455" s="5" t="s">
        <v>1084</v>
      </c>
      <c r="M455" s="5" t="s">
        <v>1011</v>
      </c>
      <c r="N455" s="5" t="s">
        <v>1012</v>
      </c>
      <c r="O455" s="5" t="s">
        <v>138</v>
      </c>
      <c r="P455" s="7"/>
      <c r="Q455" s="17">
        <v>168000</v>
      </c>
      <c r="R455" s="20"/>
      <c r="S455" s="7">
        <v>0</v>
      </c>
      <c r="T455" s="7">
        <v>0</v>
      </c>
      <c r="U455" s="8">
        <f>-S455-T455</f>
        <v>0</v>
      </c>
      <c r="V455" s="7"/>
      <c r="W455" s="17">
        <v>168000</v>
      </c>
      <c r="X455" s="7">
        <v>0</v>
      </c>
      <c r="Y455" s="7">
        <v>0</v>
      </c>
      <c r="Z455" s="8"/>
      <c r="AA455" s="7"/>
      <c r="AB455" s="8">
        <v>392377.91</v>
      </c>
      <c r="AC455" s="20"/>
      <c r="AD455" s="8"/>
    </row>
    <row r="456" spans="1:30" ht="15" customHeight="1">
      <c r="A456" s="14" t="s">
        <v>1085</v>
      </c>
      <c r="B456" s="4" t="s">
        <v>812</v>
      </c>
      <c r="C456" s="4" t="s">
        <v>1007</v>
      </c>
      <c r="D456" s="4" t="s">
        <v>65</v>
      </c>
      <c r="E456" s="4" t="s">
        <v>1082</v>
      </c>
      <c r="F456" s="16" t="str">
        <f t="shared" si="81"/>
        <v xml:space="preserve">Beesener Straße, Zuw. vom Land </v>
      </c>
      <c r="G456" s="4" t="s">
        <v>1083</v>
      </c>
      <c r="H456" s="4" t="s">
        <v>1542</v>
      </c>
      <c r="I456" s="4" t="s">
        <v>9</v>
      </c>
      <c r="J456" s="4" t="s">
        <v>66</v>
      </c>
      <c r="K456" s="14" t="s">
        <v>9</v>
      </c>
      <c r="L456" s="5" t="s">
        <v>1086</v>
      </c>
      <c r="M456" s="5" t="s">
        <v>801</v>
      </c>
      <c r="N456" s="5" t="s">
        <v>1012</v>
      </c>
      <c r="O456" s="5" t="s">
        <v>138</v>
      </c>
      <c r="P456" s="7"/>
      <c r="Q456" s="17">
        <v>487400</v>
      </c>
      <c r="R456" s="20"/>
      <c r="S456" s="7">
        <v>0</v>
      </c>
      <c r="T456" s="7">
        <v>0</v>
      </c>
      <c r="U456" s="8">
        <f>-S456-T456</f>
        <v>0</v>
      </c>
      <c r="V456" s="7"/>
      <c r="W456" s="17">
        <v>487400</v>
      </c>
      <c r="X456" s="7">
        <v>0</v>
      </c>
      <c r="Y456" s="7">
        <v>0</v>
      </c>
      <c r="Z456" s="8"/>
      <c r="AA456" s="7"/>
      <c r="AB456" s="8">
        <v>0</v>
      </c>
      <c r="AC456" s="20"/>
      <c r="AD456" s="8"/>
    </row>
    <row r="457" spans="1:30">
      <c r="A457" s="14" t="s">
        <v>1087</v>
      </c>
      <c r="B457" s="4" t="s">
        <v>812</v>
      </c>
      <c r="C457" s="4" t="s">
        <v>1007</v>
      </c>
      <c r="D457" s="4" t="s">
        <v>731</v>
      </c>
      <c r="E457" s="4" t="s">
        <v>1082</v>
      </c>
      <c r="F457" s="16" t="str">
        <f t="shared" si="81"/>
        <v xml:space="preserve">Beesener Straße, Planungsleistungen </v>
      </c>
      <c r="G457" s="4" t="s">
        <v>1083</v>
      </c>
      <c r="H457" s="4" t="s">
        <v>198</v>
      </c>
      <c r="I457" s="4" t="s">
        <v>9</v>
      </c>
      <c r="J457" s="4" t="s">
        <v>123</v>
      </c>
      <c r="K457" s="14" t="s">
        <v>9</v>
      </c>
      <c r="L457" s="5" t="s">
        <v>48</v>
      </c>
      <c r="M457" s="5" t="s">
        <v>796</v>
      </c>
      <c r="N457" s="5" t="s">
        <v>1012</v>
      </c>
      <c r="O457" s="5" t="s">
        <v>138</v>
      </c>
      <c r="P457" s="6">
        <v>95000</v>
      </c>
      <c r="Q457" s="17"/>
      <c r="R457" s="19">
        <v>40100</v>
      </c>
      <c r="S457" s="7">
        <v>0</v>
      </c>
      <c r="T457" s="7">
        <v>0</v>
      </c>
      <c r="U457" s="8">
        <f>S457-T457</f>
        <v>0</v>
      </c>
      <c r="V457" s="6">
        <v>135100</v>
      </c>
      <c r="W457" s="17"/>
      <c r="X457" s="7">
        <v>40173.129999999997</v>
      </c>
      <c r="Y457" s="7">
        <v>0</v>
      </c>
      <c r="Z457" s="8">
        <f>X457+Y457+AA457</f>
        <v>40173.129999999997</v>
      </c>
      <c r="AA457" s="7">
        <v>0</v>
      </c>
      <c r="AB457" s="8"/>
      <c r="AC457" s="20">
        <f>IF(AA457-R457&gt;R457,R457,AA457)</f>
        <v>0</v>
      </c>
      <c r="AD457" s="8"/>
    </row>
    <row r="458" spans="1:30">
      <c r="A458" s="14" t="s">
        <v>1088</v>
      </c>
      <c r="B458" s="4" t="s">
        <v>812</v>
      </c>
      <c r="C458" s="4" t="s">
        <v>1007</v>
      </c>
      <c r="D458" s="4" t="s">
        <v>502</v>
      </c>
      <c r="E458" s="4" t="s">
        <v>1082</v>
      </c>
      <c r="F458" s="16" t="str">
        <f t="shared" si="81"/>
        <v>Beesener Straße, Investitionszuschuss an komm. öffentl.-wirtsch. Untern.</v>
      </c>
      <c r="G458" s="4" t="s">
        <v>1083</v>
      </c>
      <c r="H458" s="4" t="s">
        <v>628</v>
      </c>
      <c r="I458" s="4" t="s">
        <v>505</v>
      </c>
      <c r="J458" s="4" t="s">
        <v>123</v>
      </c>
      <c r="K458" s="14" t="s">
        <v>9</v>
      </c>
      <c r="L458" s="5" t="s">
        <v>9</v>
      </c>
      <c r="M458" s="5" t="s">
        <v>771</v>
      </c>
      <c r="N458" s="5" t="s">
        <v>1012</v>
      </c>
      <c r="O458" s="5" t="s">
        <v>138</v>
      </c>
      <c r="P458" s="6">
        <v>700000</v>
      </c>
      <c r="Q458" s="17"/>
      <c r="R458" s="19">
        <v>172600</v>
      </c>
      <c r="S458" s="7">
        <v>0</v>
      </c>
      <c r="T458" s="7">
        <v>0</v>
      </c>
      <c r="U458" s="8">
        <f>S458-T458</f>
        <v>0</v>
      </c>
      <c r="V458" s="6">
        <v>872600</v>
      </c>
      <c r="W458" s="17"/>
      <c r="X458" s="7">
        <v>806444.29</v>
      </c>
      <c r="Y458" s="7">
        <v>10500.56</v>
      </c>
      <c r="Z458" s="8">
        <f>X458+Y458+AA458</f>
        <v>870379.89000000013</v>
      </c>
      <c r="AA458" s="7">
        <v>53435.040000000001</v>
      </c>
      <c r="AB458" s="8"/>
      <c r="AC458" s="20">
        <f>IF(AA458-R458&gt;R458,R458,AA458)</f>
        <v>53435.040000000001</v>
      </c>
      <c r="AD458" s="8"/>
    </row>
    <row r="459" spans="1:30">
      <c r="A459" s="14" t="s">
        <v>1089</v>
      </c>
      <c r="B459" s="4" t="s">
        <v>812</v>
      </c>
      <c r="C459" s="4" t="s">
        <v>1007</v>
      </c>
      <c r="D459" s="4" t="s">
        <v>121</v>
      </c>
      <c r="E459" s="4" t="s">
        <v>1090</v>
      </c>
      <c r="F459" s="16" t="str">
        <f t="shared" si="81"/>
        <v xml:space="preserve">Haltestellen Bus, Tiefbau </v>
      </c>
      <c r="G459" s="4" t="s">
        <v>1091</v>
      </c>
      <c r="H459" s="4" t="s">
        <v>122</v>
      </c>
      <c r="I459" s="4" t="s">
        <v>9</v>
      </c>
      <c r="J459" s="4" t="s">
        <v>123</v>
      </c>
      <c r="K459" s="14" t="s">
        <v>1092</v>
      </c>
      <c r="L459" s="5" t="s">
        <v>559</v>
      </c>
      <c r="M459" s="5" t="s">
        <v>124</v>
      </c>
      <c r="N459" s="5" t="s">
        <v>199</v>
      </c>
      <c r="O459" s="5" t="s">
        <v>200</v>
      </c>
      <c r="P459" s="6">
        <v>150000</v>
      </c>
      <c r="Q459" s="17"/>
      <c r="R459" s="19">
        <v>187000</v>
      </c>
      <c r="S459" s="7">
        <v>0</v>
      </c>
      <c r="T459" s="7">
        <v>150000</v>
      </c>
      <c r="U459" s="8">
        <f>S459-T459</f>
        <v>-150000</v>
      </c>
      <c r="V459" s="6">
        <v>187000</v>
      </c>
      <c r="W459" s="17"/>
      <c r="X459" s="7">
        <v>119954.02</v>
      </c>
      <c r="Y459" s="7">
        <v>0</v>
      </c>
      <c r="Z459" s="8">
        <f>X459+Y459+AA459</f>
        <v>169661.01</v>
      </c>
      <c r="AA459" s="7">
        <v>49706.99</v>
      </c>
      <c r="AB459" s="8"/>
      <c r="AC459" s="20">
        <f>IF(AA459-R459&gt;R459,R459,AA459)</f>
        <v>49706.99</v>
      </c>
      <c r="AD459" s="8"/>
    </row>
    <row r="460" spans="1:30">
      <c r="A460" s="14" t="s">
        <v>1093</v>
      </c>
      <c r="B460" s="4" t="s">
        <v>812</v>
      </c>
      <c r="C460" s="4" t="s">
        <v>1007</v>
      </c>
      <c r="D460" s="4" t="s">
        <v>731</v>
      </c>
      <c r="E460" s="4" t="s">
        <v>1090</v>
      </c>
      <c r="F460" s="16" t="str">
        <f t="shared" si="81"/>
        <v xml:space="preserve">Haltestellen Bus, Planungsleistungen </v>
      </c>
      <c r="G460" s="4" t="s">
        <v>1091</v>
      </c>
      <c r="H460" s="4" t="s">
        <v>198</v>
      </c>
      <c r="I460" s="4" t="s">
        <v>9</v>
      </c>
      <c r="J460" s="4" t="s">
        <v>123</v>
      </c>
      <c r="K460" s="14" t="s">
        <v>1092</v>
      </c>
      <c r="L460" s="5" t="s">
        <v>617</v>
      </c>
      <c r="M460" s="5" t="s">
        <v>124</v>
      </c>
      <c r="N460" s="5" t="s">
        <v>1012</v>
      </c>
      <c r="O460" s="5" t="s">
        <v>138</v>
      </c>
      <c r="P460" s="6">
        <v>50000</v>
      </c>
      <c r="Q460" s="17"/>
      <c r="R460" s="19">
        <v>37300</v>
      </c>
      <c r="S460" s="7">
        <v>0</v>
      </c>
      <c r="T460" s="7">
        <v>50000</v>
      </c>
      <c r="U460" s="8">
        <f>S460-T460</f>
        <v>-50000</v>
      </c>
      <c r="V460" s="6">
        <v>37300</v>
      </c>
      <c r="W460" s="17"/>
      <c r="X460" s="7">
        <v>37289.83</v>
      </c>
      <c r="Y460" s="7">
        <v>0</v>
      </c>
      <c r="Z460" s="8">
        <f>X460+Y460+AA460</f>
        <v>37289.83</v>
      </c>
      <c r="AA460" s="7">
        <v>0</v>
      </c>
      <c r="AB460" s="8"/>
      <c r="AC460" s="20">
        <f>IF(AA460-R460&gt;R460,R460,AA460)</f>
        <v>0</v>
      </c>
      <c r="AD460" s="8"/>
    </row>
    <row r="461" spans="1:30">
      <c r="A461" s="14" t="s">
        <v>1094</v>
      </c>
      <c r="B461" s="4" t="s">
        <v>812</v>
      </c>
      <c r="C461" s="4" t="s">
        <v>1007</v>
      </c>
      <c r="D461" s="4" t="s">
        <v>121</v>
      </c>
      <c r="E461" s="4" t="s">
        <v>1095</v>
      </c>
      <c r="F461" s="16" t="str">
        <f t="shared" ref="F461:F524" si="85">TRIM(G461)&amp;", "&amp;TRIM(H461)&amp;" "&amp;TRIM(I461)</f>
        <v xml:space="preserve">LZA Huttenstraße/E.-Brändström-Straße, Tiefbau </v>
      </c>
      <c r="G461" s="4" t="s">
        <v>1096</v>
      </c>
      <c r="H461" s="4" t="s">
        <v>122</v>
      </c>
      <c r="I461" s="4" t="s">
        <v>9</v>
      </c>
      <c r="J461" s="4" t="s">
        <v>123</v>
      </c>
      <c r="K461" s="14" t="s">
        <v>9</v>
      </c>
      <c r="L461" s="5" t="s">
        <v>1097</v>
      </c>
      <c r="M461" s="5" t="s">
        <v>44</v>
      </c>
      <c r="N461" s="5" t="s">
        <v>1012</v>
      </c>
      <c r="O461" s="5" t="s">
        <v>138</v>
      </c>
      <c r="P461" s="6">
        <v>0</v>
      </c>
      <c r="Q461" s="17"/>
      <c r="R461" s="19">
        <v>0</v>
      </c>
      <c r="S461" s="7">
        <v>0</v>
      </c>
      <c r="T461" s="7">
        <v>0</v>
      </c>
      <c r="U461" s="8">
        <f>S461-T461</f>
        <v>0</v>
      </c>
      <c r="V461" s="6">
        <v>0</v>
      </c>
      <c r="W461" s="17"/>
      <c r="X461" s="7">
        <v>15900</v>
      </c>
      <c r="Y461" s="7">
        <v>0</v>
      </c>
      <c r="Z461" s="8">
        <f>X461+Y461+AA461</f>
        <v>15900</v>
      </c>
      <c r="AA461" s="7">
        <v>0</v>
      </c>
      <c r="AB461" s="8"/>
      <c r="AC461" s="20">
        <f>IF(AA461-R461&gt;R461,R461,AA461)</f>
        <v>0</v>
      </c>
      <c r="AD461" s="8"/>
    </row>
    <row r="462" spans="1:30" ht="15" customHeight="1">
      <c r="A462" s="14" t="s">
        <v>1098</v>
      </c>
      <c r="B462" s="4" t="s">
        <v>812</v>
      </c>
      <c r="C462" s="4" t="s">
        <v>1007</v>
      </c>
      <c r="D462" s="4" t="s">
        <v>65</v>
      </c>
      <c r="E462" s="4" t="s">
        <v>1099</v>
      </c>
      <c r="F462" s="16" t="str">
        <f t="shared" si="85"/>
        <v xml:space="preserve">östl. Mansfelder Str./Komplexmaßn. HAVAG, Zuw. vom Land </v>
      </c>
      <c r="G462" s="4" t="s">
        <v>1100</v>
      </c>
      <c r="H462" s="4" t="s">
        <v>1542</v>
      </c>
      <c r="I462" s="4" t="s">
        <v>9</v>
      </c>
      <c r="J462" s="4" t="s">
        <v>66</v>
      </c>
      <c r="K462" s="14" t="s">
        <v>9</v>
      </c>
      <c r="L462" s="5" t="s">
        <v>9</v>
      </c>
      <c r="M462" s="5" t="s">
        <v>801</v>
      </c>
      <c r="N462" s="5" t="s">
        <v>1012</v>
      </c>
      <c r="O462" s="5" t="s">
        <v>138</v>
      </c>
      <c r="P462" s="7"/>
      <c r="Q462" s="17">
        <v>285200</v>
      </c>
      <c r="R462" s="20"/>
      <c r="S462" s="7">
        <v>0</v>
      </c>
      <c r="T462" s="7">
        <v>0</v>
      </c>
      <c r="U462" s="8">
        <f>-S462-T462</f>
        <v>0</v>
      </c>
      <c r="V462" s="7"/>
      <c r="W462" s="17">
        <v>285200</v>
      </c>
      <c r="X462" s="7">
        <v>0</v>
      </c>
      <c r="Y462" s="7">
        <v>0</v>
      </c>
      <c r="Z462" s="8"/>
      <c r="AA462" s="7"/>
      <c r="AB462" s="8">
        <v>0</v>
      </c>
      <c r="AC462" s="20"/>
      <c r="AD462" s="8"/>
    </row>
    <row r="463" spans="1:30" ht="15" customHeight="1">
      <c r="A463" s="14" t="s">
        <v>1101</v>
      </c>
      <c r="B463" s="4" t="s">
        <v>812</v>
      </c>
      <c r="C463" s="4" t="s">
        <v>1007</v>
      </c>
      <c r="D463" s="4" t="s">
        <v>573</v>
      </c>
      <c r="E463" s="4" t="s">
        <v>1099</v>
      </c>
      <c r="F463" s="16" t="str">
        <f t="shared" si="85"/>
        <v>östl. Mansfelder Str./Komplexmaßn. HAVAG, Zuschüsse von sonstigen öffentl.-wirtsch. Untern.</v>
      </c>
      <c r="G463" s="4" t="s">
        <v>1100</v>
      </c>
      <c r="H463" s="4" t="s">
        <v>1059</v>
      </c>
      <c r="I463" s="4" t="s">
        <v>505</v>
      </c>
      <c r="J463" s="4" t="s">
        <v>66</v>
      </c>
      <c r="K463" s="14" t="s">
        <v>9</v>
      </c>
      <c r="L463" s="5" t="s">
        <v>1060</v>
      </c>
      <c r="M463" s="5" t="s">
        <v>801</v>
      </c>
      <c r="N463" s="5" t="s">
        <v>1012</v>
      </c>
      <c r="O463" s="5" t="s">
        <v>138</v>
      </c>
      <c r="P463" s="7"/>
      <c r="Q463" s="17">
        <v>35400</v>
      </c>
      <c r="R463" s="20"/>
      <c r="S463" s="7">
        <v>0</v>
      </c>
      <c r="T463" s="7">
        <v>0</v>
      </c>
      <c r="U463" s="8">
        <f>-S463-T463</f>
        <v>0</v>
      </c>
      <c r="V463" s="7"/>
      <c r="W463" s="17">
        <v>35400</v>
      </c>
      <c r="X463" s="7">
        <v>0</v>
      </c>
      <c r="Y463" s="7">
        <v>0</v>
      </c>
      <c r="Z463" s="8"/>
      <c r="AA463" s="7"/>
      <c r="AB463" s="8">
        <v>89605.96</v>
      </c>
      <c r="AC463" s="20"/>
      <c r="AD463" s="8"/>
    </row>
    <row r="464" spans="1:30">
      <c r="A464" s="14" t="s">
        <v>1102</v>
      </c>
      <c r="B464" s="4" t="s">
        <v>812</v>
      </c>
      <c r="C464" s="4" t="s">
        <v>1007</v>
      </c>
      <c r="D464" s="4" t="s">
        <v>936</v>
      </c>
      <c r="E464" s="4" t="s">
        <v>1099</v>
      </c>
      <c r="F464" s="16" t="str">
        <f t="shared" si="85"/>
        <v>östl. Mansfelder Str./Komplexmaßn. HAVAG, Erwerb von Gebäuden und Grundstücken</v>
      </c>
      <c r="G464" s="4" t="s">
        <v>1100</v>
      </c>
      <c r="H464" s="4" t="s">
        <v>937</v>
      </c>
      <c r="I464" s="4" t="s">
        <v>670</v>
      </c>
      <c r="J464" s="4" t="s">
        <v>84</v>
      </c>
      <c r="K464" s="14" t="s">
        <v>1103</v>
      </c>
      <c r="L464" s="5" t="s">
        <v>17</v>
      </c>
      <c r="M464" s="5" t="s">
        <v>938</v>
      </c>
      <c r="N464" s="5" t="s">
        <v>1012</v>
      </c>
      <c r="O464" s="5" t="s">
        <v>138</v>
      </c>
      <c r="P464" s="6">
        <v>27000</v>
      </c>
      <c r="Q464" s="17"/>
      <c r="R464" s="19">
        <v>0</v>
      </c>
      <c r="S464" s="7">
        <v>0</v>
      </c>
      <c r="T464" s="7">
        <v>27000</v>
      </c>
      <c r="U464" s="8">
        <f>S464-T464</f>
        <v>-27000</v>
      </c>
      <c r="V464" s="6">
        <v>0</v>
      </c>
      <c r="W464" s="17"/>
      <c r="X464" s="7">
        <v>0</v>
      </c>
      <c r="Y464" s="7">
        <v>0</v>
      </c>
      <c r="Z464" s="8">
        <f>X464+Y464+AA464</f>
        <v>0</v>
      </c>
      <c r="AA464" s="7">
        <v>0</v>
      </c>
      <c r="AB464" s="8"/>
      <c r="AC464" s="20">
        <f>IF(AA464-R464&gt;R464,R464,AA464)</f>
        <v>0</v>
      </c>
      <c r="AD464" s="8"/>
    </row>
    <row r="465" spans="1:30">
      <c r="A465" s="14" t="s">
        <v>1104</v>
      </c>
      <c r="B465" s="4" t="s">
        <v>812</v>
      </c>
      <c r="C465" s="4" t="s">
        <v>1007</v>
      </c>
      <c r="D465" s="4" t="s">
        <v>731</v>
      </c>
      <c r="E465" s="4" t="s">
        <v>1099</v>
      </c>
      <c r="F465" s="16" t="str">
        <f t="shared" si="85"/>
        <v xml:space="preserve">östl. Mansfelder Str./Komplexmaßn. HAVAG, Planungsleistungen </v>
      </c>
      <c r="G465" s="4" t="s">
        <v>1100</v>
      </c>
      <c r="H465" s="4" t="s">
        <v>198</v>
      </c>
      <c r="I465" s="4" t="s">
        <v>9</v>
      </c>
      <c r="J465" s="4" t="s">
        <v>123</v>
      </c>
      <c r="K465" s="14" t="s">
        <v>1103</v>
      </c>
      <c r="L465" s="5" t="s">
        <v>17</v>
      </c>
      <c r="M465" s="5" t="s">
        <v>796</v>
      </c>
      <c r="N465" s="5" t="s">
        <v>1012</v>
      </c>
      <c r="O465" s="5" t="s">
        <v>138</v>
      </c>
      <c r="P465" s="6">
        <v>86000</v>
      </c>
      <c r="Q465" s="17"/>
      <c r="R465" s="19">
        <v>37200</v>
      </c>
      <c r="S465" s="7">
        <v>0</v>
      </c>
      <c r="T465" s="7">
        <v>0</v>
      </c>
      <c r="U465" s="8">
        <f>S465-T465</f>
        <v>0</v>
      </c>
      <c r="V465" s="6">
        <v>123200</v>
      </c>
      <c r="W465" s="17"/>
      <c r="X465" s="7">
        <v>14456.33</v>
      </c>
      <c r="Y465" s="7">
        <v>0</v>
      </c>
      <c r="Z465" s="8">
        <f>X465+Y465+AA465</f>
        <v>66771.069999999992</v>
      </c>
      <c r="AA465" s="7">
        <v>52314.74</v>
      </c>
      <c r="AB465" s="8"/>
      <c r="AC465" s="20">
        <f>IF(AA465-R465&gt;R465,R465,AA465)</f>
        <v>52314.74</v>
      </c>
      <c r="AD465" s="8"/>
    </row>
    <row r="466" spans="1:30">
      <c r="A466" s="14" t="s">
        <v>1105</v>
      </c>
      <c r="B466" s="4" t="s">
        <v>812</v>
      </c>
      <c r="C466" s="4" t="s">
        <v>1007</v>
      </c>
      <c r="D466" s="4" t="s">
        <v>502</v>
      </c>
      <c r="E466" s="4" t="s">
        <v>1099</v>
      </c>
      <c r="F466" s="16" t="str">
        <f t="shared" si="85"/>
        <v>östl. Mansfelder Str./Komplexmaßn. HAVAG, Invest.-zuschuss an komm. öffentl.-wirtsch. Untern.</v>
      </c>
      <c r="G466" s="4" t="s">
        <v>1100</v>
      </c>
      <c r="H466" s="4" t="s">
        <v>504</v>
      </c>
      <c r="I466" s="4" t="s">
        <v>505</v>
      </c>
      <c r="J466" s="4" t="s">
        <v>123</v>
      </c>
      <c r="K466" s="14" t="s">
        <v>1103</v>
      </c>
      <c r="L466" s="5" t="s">
        <v>617</v>
      </c>
      <c r="M466" s="5" t="s">
        <v>771</v>
      </c>
      <c r="N466" s="5" t="s">
        <v>199</v>
      </c>
      <c r="O466" s="5" t="s">
        <v>200</v>
      </c>
      <c r="P466" s="6">
        <v>396400</v>
      </c>
      <c r="Q466" s="17"/>
      <c r="R466" s="19">
        <v>10800</v>
      </c>
      <c r="S466" s="7">
        <v>0</v>
      </c>
      <c r="T466" s="7">
        <v>0</v>
      </c>
      <c r="U466" s="8">
        <f>S466-T466</f>
        <v>0</v>
      </c>
      <c r="V466" s="6">
        <v>407200</v>
      </c>
      <c r="W466" s="17"/>
      <c r="X466" s="7">
        <v>248443.4</v>
      </c>
      <c r="Y466" s="7">
        <v>180</v>
      </c>
      <c r="Z466" s="8">
        <f>X466+Y466+AA466</f>
        <v>374730.75</v>
      </c>
      <c r="AA466" s="7">
        <v>126107.35</v>
      </c>
      <c r="AB466" s="8"/>
      <c r="AC466" s="20">
        <f>IF(AA466-R466&gt;R466,R466,AA466)</f>
        <v>10800</v>
      </c>
      <c r="AD466" s="8"/>
    </row>
    <row r="467" spans="1:30" ht="15" customHeight="1">
      <c r="A467" s="14" t="s">
        <v>1106</v>
      </c>
      <c r="B467" s="4" t="s">
        <v>812</v>
      </c>
      <c r="C467" s="4" t="s">
        <v>1007</v>
      </c>
      <c r="D467" s="4" t="s">
        <v>65</v>
      </c>
      <c r="E467" s="4" t="s">
        <v>1107</v>
      </c>
      <c r="F467" s="16" t="str">
        <f t="shared" si="85"/>
        <v xml:space="preserve">Berliner Straße (BÜ) Zöberitzer Weg km 4,853, Zuw. vom Land </v>
      </c>
      <c r="G467" s="4" t="s">
        <v>1108</v>
      </c>
      <c r="H467" s="4" t="s">
        <v>1542</v>
      </c>
      <c r="I467" s="4" t="s">
        <v>9</v>
      </c>
      <c r="J467" s="4" t="s">
        <v>66</v>
      </c>
      <c r="K467" s="14" t="s">
        <v>9</v>
      </c>
      <c r="L467" s="5" t="s">
        <v>1066</v>
      </c>
      <c r="M467" s="5" t="s">
        <v>801</v>
      </c>
      <c r="N467" s="5" t="s">
        <v>1012</v>
      </c>
      <c r="O467" s="5" t="s">
        <v>138</v>
      </c>
      <c r="P467" s="7"/>
      <c r="Q467" s="17">
        <v>160000</v>
      </c>
      <c r="R467" s="20"/>
      <c r="S467" s="7">
        <v>0</v>
      </c>
      <c r="T467" s="7">
        <v>0</v>
      </c>
      <c r="U467" s="8">
        <f>-S467-T467</f>
        <v>0</v>
      </c>
      <c r="V467" s="7"/>
      <c r="W467" s="17">
        <v>160000</v>
      </c>
      <c r="X467" s="7">
        <v>0</v>
      </c>
      <c r="Y467" s="7">
        <v>0</v>
      </c>
      <c r="Z467" s="8"/>
      <c r="AA467" s="7"/>
      <c r="AB467" s="8">
        <v>0</v>
      </c>
      <c r="AC467" s="20"/>
      <c r="AD467" s="8"/>
    </row>
    <row r="468" spans="1:30">
      <c r="A468" s="14" t="s">
        <v>1109</v>
      </c>
      <c r="B468" s="4" t="s">
        <v>812</v>
      </c>
      <c r="C468" s="4" t="s">
        <v>1007</v>
      </c>
      <c r="D468" s="4" t="s">
        <v>121</v>
      </c>
      <c r="E468" s="4" t="s">
        <v>1107</v>
      </c>
      <c r="F468" s="16" t="str">
        <f t="shared" si="85"/>
        <v xml:space="preserve">Berliner Straße (BÜ) Zöberitzer Weg km 4,853, Tiefbau </v>
      </c>
      <c r="G468" s="4" t="s">
        <v>1108</v>
      </c>
      <c r="H468" s="4" t="s">
        <v>122</v>
      </c>
      <c r="I468" s="4" t="s">
        <v>9</v>
      </c>
      <c r="J468" s="4" t="s">
        <v>123</v>
      </c>
      <c r="K468" s="14" t="s">
        <v>9</v>
      </c>
      <c r="L468" s="5" t="s">
        <v>1052</v>
      </c>
      <c r="M468" s="5" t="s">
        <v>124</v>
      </c>
      <c r="N468" s="5" t="s">
        <v>1012</v>
      </c>
      <c r="O468" s="5" t="s">
        <v>138</v>
      </c>
      <c r="P468" s="6">
        <v>200000</v>
      </c>
      <c r="Q468" s="17"/>
      <c r="R468" s="19">
        <v>0</v>
      </c>
      <c r="S468" s="7">
        <v>0</v>
      </c>
      <c r="T468" s="7">
        <v>200000</v>
      </c>
      <c r="U468" s="8">
        <f>S468-T468</f>
        <v>-200000</v>
      </c>
      <c r="V468" s="6">
        <v>0</v>
      </c>
      <c r="W468" s="17"/>
      <c r="X468" s="7">
        <v>0</v>
      </c>
      <c r="Y468" s="7">
        <v>0</v>
      </c>
      <c r="Z468" s="8">
        <f>X468+Y468+AA468</f>
        <v>0</v>
      </c>
      <c r="AA468" s="7">
        <v>0</v>
      </c>
      <c r="AB468" s="8"/>
      <c r="AC468" s="20">
        <f>IF(AA468-R468&gt;R468,R468,AA468)</f>
        <v>0</v>
      </c>
      <c r="AD468" s="8"/>
    </row>
    <row r="469" spans="1:30">
      <c r="A469" s="14" t="s">
        <v>1110</v>
      </c>
      <c r="B469" s="4" t="s">
        <v>812</v>
      </c>
      <c r="C469" s="4" t="s">
        <v>1007</v>
      </c>
      <c r="D469" s="4" t="s">
        <v>121</v>
      </c>
      <c r="E469" s="4" t="s">
        <v>1111</v>
      </c>
      <c r="F469" s="16" t="str">
        <f t="shared" si="85"/>
        <v xml:space="preserve">Wegweisung, Tiefbau </v>
      </c>
      <c r="G469" s="4" t="s">
        <v>1112</v>
      </c>
      <c r="H469" s="4" t="s">
        <v>122</v>
      </c>
      <c r="I469" s="4" t="s">
        <v>9</v>
      </c>
      <c r="J469" s="4" t="s">
        <v>123</v>
      </c>
      <c r="K469" s="14" t="s">
        <v>9</v>
      </c>
      <c r="L469" s="5" t="s">
        <v>48</v>
      </c>
      <c r="M469" s="5" t="s">
        <v>796</v>
      </c>
      <c r="N469" s="5" t="s">
        <v>1012</v>
      </c>
      <c r="O469" s="5" t="s">
        <v>138</v>
      </c>
      <c r="P469" s="6">
        <v>0</v>
      </c>
      <c r="Q469" s="17"/>
      <c r="R469" s="19">
        <v>4500</v>
      </c>
      <c r="S469" s="7">
        <v>0</v>
      </c>
      <c r="T469" s="7">
        <v>0</v>
      </c>
      <c r="U469" s="8">
        <f>S469-T469</f>
        <v>0</v>
      </c>
      <c r="V469" s="6">
        <v>4500</v>
      </c>
      <c r="W469" s="17"/>
      <c r="X469" s="7">
        <v>1043.8800000000001</v>
      </c>
      <c r="Y469" s="7">
        <v>0</v>
      </c>
      <c r="Z469" s="8">
        <f>X469+Y469+AA469</f>
        <v>4500</v>
      </c>
      <c r="AA469" s="7">
        <v>3456.12</v>
      </c>
      <c r="AB469" s="8"/>
      <c r="AC469" s="20">
        <f>IF(AA469-R469&gt;R469,R469,AA469)</f>
        <v>3456.12</v>
      </c>
      <c r="AD469" s="8"/>
    </row>
    <row r="470" spans="1:30">
      <c r="A470" s="14" t="s">
        <v>1113</v>
      </c>
      <c r="B470" s="4" t="s">
        <v>812</v>
      </c>
      <c r="C470" s="4" t="s">
        <v>1007</v>
      </c>
      <c r="D470" s="4" t="s">
        <v>731</v>
      </c>
      <c r="E470" s="4" t="s">
        <v>1114</v>
      </c>
      <c r="F470" s="16" t="str">
        <f t="shared" si="85"/>
        <v xml:space="preserve">Böllberger Weg, Planungsleistungen </v>
      </c>
      <c r="G470" s="4" t="s">
        <v>1115</v>
      </c>
      <c r="H470" s="4" t="s">
        <v>198</v>
      </c>
      <c r="I470" s="4" t="s">
        <v>9</v>
      </c>
      <c r="J470" s="4" t="s">
        <v>123</v>
      </c>
      <c r="K470" s="14" t="s">
        <v>9</v>
      </c>
      <c r="L470" s="5" t="s">
        <v>9</v>
      </c>
      <c r="M470" s="5" t="s">
        <v>796</v>
      </c>
      <c r="N470" s="5" t="s">
        <v>1012</v>
      </c>
      <c r="O470" s="5" t="s">
        <v>138</v>
      </c>
      <c r="P470" s="6">
        <v>0</v>
      </c>
      <c r="Q470" s="17"/>
      <c r="R470" s="19">
        <v>0</v>
      </c>
      <c r="S470" s="7">
        <v>0</v>
      </c>
      <c r="T470" s="7">
        <v>0</v>
      </c>
      <c r="U470" s="8">
        <f>S470-T470</f>
        <v>0</v>
      </c>
      <c r="V470" s="6">
        <v>0</v>
      </c>
      <c r="W470" s="17"/>
      <c r="X470" s="7">
        <v>0</v>
      </c>
      <c r="Y470" s="7">
        <v>0</v>
      </c>
      <c r="Z470" s="8">
        <f>X470+Y470+AA470</f>
        <v>0</v>
      </c>
      <c r="AA470" s="7">
        <v>0</v>
      </c>
      <c r="AB470" s="8"/>
      <c r="AC470" s="20">
        <f>IF(AA470-R470&gt;R470,R470,AA470)</f>
        <v>0</v>
      </c>
      <c r="AD470" s="8"/>
    </row>
    <row r="471" spans="1:30">
      <c r="A471" s="14" t="s">
        <v>1116</v>
      </c>
      <c r="B471" s="4" t="s">
        <v>812</v>
      </c>
      <c r="C471" s="4" t="s">
        <v>1007</v>
      </c>
      <c r="D471" s="4" t="s">
        <v>936</v>
      </c>
      <c r="E471" s="4" t="s">
        <v>1117</v>
      </c>
      <c r="F471" s="16" t="str">
        <f t="shared" si="85"/>
        <v>Haupterschließungsstr. Gewerbegebiete Halle-Ost, Erwerb von Gebäuden und Grundstücken</v>
      </c>
      <c r="G471" s="4" t="s">
        <v>1118</v>
      </c>
      <c r="H471" s="4" t="s">
        <v>937</v>
      </c>
      <c r="I471" s="4" t="s">
        <v>670</v>
      </c>
      <c r="J471" s="4" t="s">
        <v>84</v>
      </c>
      <c r="K471" s="14" t="s">
        <v>9</v>
      </c>
      <c r="L471" s="5" t="s">
        <v>1119</v>
      </c>
      <c r="M471" s="5" t="s">
        <v>938</v>
      </c>
      <c r="N471" s="5" t="s">
        <v>1012</v>
      </c>
      <c r="O471" s="5" t="s">
        <v>138</v>
      </c>
      <c r="P471" s="6">
        <v>0</v>
      </c>
      <c r="Q471" s="17"/>
      <c r="R471" s="19">
        <v>42400</v>
      </c>
      <c r="S471" s="7">
        <v>0</v>
      </c>
      <c r="T471" s="7">
        <v>0</v>
      </c>
      <c r="U471" s="8">
        <f>S471-T471</f>
        <v>0</v>
      </c>
      <c r="V471" s="6">
        <v>42400</v>
      </c>
      <c r="W471" s="17"/>
      <c r="X471" s="7">
        <v>42400</v>
      </c>
      <c r="Y471" s="7">
        <v>0</v>
      </c>
      <c r="Z471" s="8">
        <f>X471+Y471+AA471</f>
        <v>42400</v>
      </c>
      <c r="AA471" s="7">
        <v>0</v>
      </c>
      <c r="AB471" s="8"/>
      <c r="AC471" s="20">
        <f>IF(AA471-R471&gt;R471,R471,AA471)</f>
        <v>0</v>
      </c>
      <c r="AD471" s="8"/>
    </row>
    <row r="472" spans="1:30" ht="15" customHeight="1">
      <c r="A472" s="14" t="s">
        <v>1120</v>
      </c>
      <c r="B472" s="4" t="s">
        <v>812</v>
      </c>
      <c r="C472" s="4" t="s">
        <v>1007</v>
      </c>
      <c r="D472" s="4" t="s">
        <v>65</v>
      </c>
      <c r="E472" s="4" t="s">
        <v>1121</v>
      </c>
      <c r="F472" s="16" t="str">
        <f t="shared" si="85"/>
        <v>Apoldaer Straße, Oberflächensanierung, Zuweisungen vom Land - Einnahmen KP II</v>
      </c>
      <c r="G472" s="4" t="s">
        <v>1122</v>
      </c>
      <c r="H472" s="4" t="s">
        <v>207</v>
      </c>
      <c r="I472" s="4" t="s">
        <v>208</v>
      </c>
      <c r="J472" s="4" t="s">
        <v>66</v>
      </c>
      <c r="K472" s="14" t="s">
        <v>9</v>
      </c>
      <c r="L472" s="5" t="s">
        <v>1123</v>
      </c>
      <c r="M472" s="5" t="s">
        <v>131</v>
      </c>
      <c r="N472" s="5" t="s">
        <v>1012</v>
      </c>
      <c r="O472" s="5" t="s">
        <v>138</v>
      </c>
      <c r="P472" s="7"/>
      <c r="Q472" s="17">
        <v>0</v>
      </c>
      <c r="R472" s="20"/>
      <c r="S472" s="7">
        <v>0</v>
      </c>
      <c r="T472" s="7">
        <v>0</v>
      </c>
      <c r="U472" s="8">
        <f>-S472-T472</f>
        <v>0</v>
      </c>
      <c r="V472" s="7"/>
      <c r="W472" s="17">
        <v>0</v>
      </c>
      <c r="X472" s="7">
        <v>0</v>
      </c>
      <c r="Y472" s="7">
        <v>0</v>
      </c>
      <c r="Z472" s="8"/>
      <c r="AA472" s="7"/>
      <c r="AB472" s="8">
        <v>0</v>
      </c>
      <c r="AC472" s="20"/>
      <c r="AD472" s="8"/>
    </row>
    <row r="473" spans="1:30">
      <c r="A473" s="14" t="s">
        <v>1124</v>
      </c>
      <c r="B473" s="4" t="s">
        <v>812</v>
      </c>
      <c r="C473" s="4" t="s">
        <v>1007</v>
      </c>
      <c r="D473" s="4" t="s">
        <v>121</v>
      </c>
      <c r="E473" s="4" t="s">
        <v>1121</v>
      </c>
      <c r="F473" s="16" t="str">
        <f t="shared" si="85"/>
        <v xml:space="preserve">Apoldaer Straße, Oberflächensanierung, Tiefbau </v>
      </c>
      <c r="G473" s="4" t="s">
        <v>1122</v>
      </c>
      <c r="H473" s="4" t="s">
        <v>122</v>
      </c>
      <c r="I473" s="4" t="s">
        <v>9</v>
      </c>
      <c r="J473" s="4" t="s">
        <v>123</v>
      </c>
      <c r="K473" s="14" t="s">
        <v>9</v>
      </c>
      <c r="L473" s="5" t="s">
        <v>48</v>
      </c>
      <c r="M473" s="5" t="s">
        <v>796</v>
      </c>
      <c r="N473" s="5" t="s">
        <v>1012</v>
      </c>
      <c r="O473" s="5" t="s">
        <v>138</v>
      </c>
      <c r="P473" s="6">
        <v>0</v>
      </c>
      <c r="Q473" s="17"/>
      <c r="R473" s="19">
        <v>0</v>
      </c>
      <c r="S473" s="7">
        <v>96700</v>
      </c>
      <c r="T473" s="7">
        <v>0</v>
      </c>
      <c r="U473" s="8">
        <f>S473-T473</f>
        <v>96700</v>
      </c>
      <c r="V473" s="6">
        <v>96700</v>
      </c>
      <c r="W473" s="17"/>
      <c r="X473" s="7">
        <v>0</v>
      </c>
      <c r="Y473" s="7">
        <v>0</v>
      </c>
      <c r="Z473" s="8">
        <f>X473+Y473+AA473</f>
        <v>96724.02</v>
      </c>
      <c r="AA473" s="7">
        <v>96724.02</v>
      </c>
      <c r="AB473" s="8"/>
      <c r="AC473" s="20">
        <f>IF(AA473-R473&gt;R473,R473,AA473)</f>
        <v>0</v>
      </c>
      <c r="AD473" s="8"/>
    </row>
    <row r="474" spans="1:30">
      <c r="A474" s="14" t="s">
        <v>1125</v>
      </c>
      <c r="B474" s="4" t="s">
        <v>812</v>
      </c>
      <c r="C474" s="4" t="s">
        <v>1007</v>
      </c>
      <c r="D474" s="4" t="s">
        <v>731</v>
      </c>
      <c r="E474" s="4" t="s">
        <v>1121</v>
      </c>
      <c r="F474" s="16" t="str">
        <f t="shared" si="85"/>
        <v xml:space="preserve">Apoldaer Straße, Oberflächensanierung, Planungsleistungen </v>
      </c>
      <c r="G474" s="4" t="s">
        <v>1122</v>
      </c>
      <c r="H474" s="4" t="s">
        <v>198</v>
      </c>
      <c r="I474" s="4" t="s">
        <v>9</v>
      </c>
      <c r="J474" s="4" t="s">
        <v>123</v>
      </c>
      <c r="K474" s="14" t="s">
        <v>9</v>
      </c>
      <c r="L474" s="5" t="s">
        <v>17</v>
      </c>
      <c r="M474" s="5" t="s">
        <v>796</v>
      </c>
      <c r="N474" s="5" t="s">
        <v>1012</v>
      </c>
      <c r="O474" s="5" t="s">
        <v>138</v>
      </c>
      <c r="P474" s="6">
        <v>0</v>
      </c>
      <c r="Q474" s="17"/>
      <c r="R474" s="19">
        <v>6200</v>
      </c>
      <c r="S474" s="7">
        <v>5400</v>
      </c>
      <c r="T474" s="7">
        <v>0</v>
      </c>
      <c r="U474" s="8">
        <f>S474-T474</f>
        <v>5400</v>
      </c>
      <c r="V474" s="6">
        <v>11600</v>
      </c>
      <c r="W474" s="17"/>
      <c r="X474" s="7">
        <v>0.01</v>
      </c>
      <c r="Y474" s="7">
        <v>0</v>
      </c>
      <c r="Z474" s="8">
        <f>X474+Y474+AA474</f>
        <v>11635.41</v>
      </c>
      <c r="AA474" s="7">
        <v>11635.4</v>
      </c>
      <c r="AB474" s="8"/>
      <c r="AC474" s="20">
        <f>IF(AA474-R474&gt;R474,R474,AA474)</f>
        <v>11635.4</v>
      </c>
      <c r="AD474" s="8"/>
    </row>
    <row r="475" spans="1:30" ht="15" customHeight="1">
      <c r="A475" s="14" t="s">
        <v>1126</v>
      </c>
      <c r="B475" s="4" t="s">
        <v>812</v>
      </c>
      <c r="C475" s="4" t="s">
        <v>1007</v>
      </c>
      <c r="D475" s="4" t="s">
        <v>65</v>
      </c>
      <c r="E475" s="4" t="s">
        <v>1127</v>
      </c>
      <c r="F475" s="16" t="str">
        <f t="shared" si="85"/>
        <v>Eislebener Straße, Zuweisungen vom Land - Einnahmen KP II</v>
      </c>
      <c r="G475" s="4" t="s">
        <v>1128</v>
      </c>
      <c r="H475" s="4" t="s">
        <v>207</v>
      </c>
      <c r="I475" s="4" t="s">
        <v>208</v>
      </c>
      <c r="J475" s="4" t="s">
        <v>66</v>
      </c>
      <c r="K475" s="14" t="s">
        <v>9</v>
      </c>
      <c r="L475" s="5" t="s">
        <v>9</v>
      </c>
      <c r="M475" s="5" t="s">
        <v>131</v>
      </c>
      <c r="N475" s="5" t="s">
        <v>1012</v>
      </c>
      <c r="O475" s="5" t="s">
        <v>138</v>
      </c>
      <c r="P475" s="7"/>
      <c r="Q475" s="17">
        <v>0</v>
      </c>
      <c r="R475" s="20"/>
      <c r="S475" s="7">
        <v>0</v>
      </c>
      <c r="T475" s="7">
        <v>0</v>
      </c>
      <c r="U475" s="8">
        <f>-S475-T475</f>
        <v>0</v>
      </c>
      <c r="V475" s="7"/>
      <c r="W475" s="17">
        <v>0</v>
      </c>
      <c r="X475" s="7">
        <v>0</v>
      </c>
      <c r="Y475" s="7">
        <v>0</v>
      </c>
      <c r="Z475" s="8"/>
      <c r="AA475" s="7"/>
      <c r="AB475" s="8">
        <v>0</v>
      </c>
      <c r="AC475" s="20"/>
      <c r="AD475" s="8"/>
    </row>
    <row r="476" spans="1:30">
      <c r="A476" s="14" t="s">
        <v>1129</v>
      </c>
      <c r="B476" s="4" t="s">
        <v>812</v>
      </c>
      <c r="C476" s="4" t="s">
        <v>1007</v>
      </c>
      <c r="D476" s="4" t="s">
        <v>121</v>
      </c>
      <c r="E476" s="4" t="s">
        <v>1127</v>
      </c>
      <c r="F476" s="16" t="str">
        <f t="shared" si="85"/>
        <v xml:space="preserve">Eislebener Straße, Tiefbau </v>
      </c>
      <c r="G476" s="4" t="s">
        <v>1128</v>
      </c>
      <c r="H476" s="4" t="s">
        <v>122</v>
      </c>
      <c r="I476" s="4" t="s">
        <v>9</v>
      </c>
      <c r="J476" s="4" t="s">
        <v>123</v>
      </c>
      <c r="K476" s="14" t="s">
        <v>9</v>
      </c>
      <c r="L476" s="5" t="s">
        <v>9</v>
      </c>
      <c r="M476" s="5" t="s">
        <v>9</v>
      </c>
      <c r="N476" s="5" t="s">
        <v>1012</v>
      </c>
      <c r="O476" s="5" t="s">
        <v>138</v>
      </c>
      <c r="P476" s="6">
        <v>0</v>
      </c>
      <c r="Q476" s="17"/>
      <c r="R476" s="19">
        <v>760000</v>
      </c>
      <c r="S476" s="7">
        <v>0</v>
      </c>
      <c r="T476" s="7">
        <v>0</v>
      </c>
      <c r="U476" s="8">
        <f>S476-T476</f>
        <v>0</v>
      </c>
      <c r="V476" s="6">
        <v>760000</v>
      </c>
      <c r="W476" s="17"/>
      <c r="X476" s="7">
        <v>530390.4</v>
      </c>
      <c r="Y476" s="7">
        <v>77477.77</v>
      </c>
      <c r="Z476" s="8">
        <f>X476+Y476+AA476</f>
        <v>638016.96000000008</v>
      </c>
      <c r="AA476" s="7">
        <v>30148.79</v>
      </c>
      <c r="AB476" s="8"/>
      <c r="AC476" s="20">
        <f>IF(AA476-R476&gt;R476,R476,AA476)</f>
        <v>30148.79</v>
      </c>
      <c r="AD476" s="8"/>
    </row>
    <row r="477" spans="1:30">
      <c r="A477" s="14" t="s">
        <v>1130</v>
      </c>
      <c r="B477" s="4" t="s">
        <v>812</v>
      </c>
      <c r="C477" s="4" t="s">
        <v>1007</v>
      </c>
      <c r="D477" s="4" t="s">
        <v>731</v>
      </c>
      <c r="E477" s="4" t="s">
        <v>1127</v>
      </c>
      <c r="F477" s="16" t="str">
        <f t="shared" si="85"/>
        <v xml:space="preserve">Eislebener Straße, Planungsleistungen </v>
      </c>
      <c r="G477" s="4" t="s">
        <v>1128</v>
      </c>
      <c r="H477" s="4" t="s">
        <v>198</v>
      </c>
      <c r="I477" s="4" t="s">
        <v>9</v>
      </c>
      <c r="J477" s="4" t="s">
        <v>123</v>
      </c>
      <c r="K477" s="14" t="s">
        <v>9</v>
      </c>
      <c r="L477" s="5" t="s">
        <v>9</v>
      </c>
      <c r="M477" s="5" t="s">
        <v>9</v>
      </c>
      <c r="N477" s="5" t="s">
        <v>1012</v>
      </c>
      <c r="O477" s="5" t="s">
        <v>138</v>
      </c>
      <c r="P477" s="6">
        <v>0</v>
      </c>
      <c r="Q477" s="17"/>
      <c r="R477" s="19">
        <v>41600</v>
      </c>
      <c r="S477" s="7">
        <v>0</v>
      </c>
      <c r="T477" s="7">
        <v>0</v>
      </c>
      <c r="U477" s="8">
        <f>S477-T477</f>
        <v>0</v>
      </c>
      <c r="V477" s="6">
        <v>41600</v>
      </c>
      <c r="W477" s="17"/>
      <c r="X477" s="7">
        <v>31911.45</v>
      </c>
      <c r="Y477" s="7">
        <v>2856</v>
      </c>
      <c r="Z477" s="8">
        <f>X477+Y477+AA477</f>
        <v>34767.449999999997</v>
      </c>
      <c r="AA477" s="7">
        <v>0</v>
      </c>
      <c r="AB477" s="8"/>
      <c r="AC477" s="20">
        <f>IF(AA477-R477&gt;R477,R477,AA477)</f>
        <v>0</v>
      </c>
      <c r="AD477" s="8"/>
    </row>
    <row r="478" spans="1:30">
      <c r="A478" s="14" t="s">
        <v>1131</v>
      </c>
      <c r="B478" s="4" t="s">
        <v>812</v>
      </c>
      <c r="C478" s="4" t="s">
        <v>1007</v>
      </c>
      <c r="D478" s="4" t="s">
        <v>1132</v>
      </c>
      <c r="E478" s="4" t="s">
        <v>1127</v>
      </c>
      <c r="F478" s="16" t="str">
        <f t="shared" si="85"/>
        <v xml:space="preserve">Eislebener Straße, Beleuchtungsanlagen </v>
      </c>
      <c r="G478" s="4" t="s">
        <v>1128</v>
      </c>
      <c r="H478" s="4" t="s">
        <v>1133</v>
      </c>
      <c r="I478" s="4" t="s">
        <v>9</v>
      </c>
      <c r="J478" s="4" t="s">
        <v>123</v>
      </c>
      <c r="K478" s="14" t="s">
        <v>9</v>
      </c>
      <c r="L478" s="5" t="s">
        <v>17</v>
      </c>
      <c r="M478" s="5" t="s">
        <v>44</v>
      </c>
      <c r="N478" s="5" t="s">
        <v>1012</v>
      </c>
      <c r="O478" s="5" t="s">
        <v>138</v>
      </c>
      <c r="P478" s="6">
        <v>100000</v>
      </c>
      <c r="Q478" s="17"/>
      <c r="R478" s="19">
        <v>0</v>
      </c>
      <c r="S478" s="7">
        <v>0</v>
      </c>
      <c r="T478" s="7">
        <v>100</v>
      </c>
      <c r="U478" s="8">
        <f>S478-T478</f>
        <v>-100</v>
      </c>
      <c r="V478" s="6">
        <v>99900</v>
      </c>
      <c r="W478" s="17"/>
      <c r="X478" s="7">
        <v>0</v>
      </c>
      <c r="Y478" s="7">
        <v>0</v>
      </c>
      <c r="Z478" s="8">
        <f>X478+Y478+AA478</f>
        <v>0</v>
      </c>
      <c r="AA478" s="7">
        <v>0</v>
      </c>
      <c r="AB478" s="8"/>
      <c r="AC478" s="20">
        <f>IF(AA478-R478&gt;R478,R478,AA478)</f>
        <v>0</v>
      </c>
      <c r="AD478" s="8"/>
    </row>
    <row r="479" spans="1:30" ht="15" customHeight="1">
      <c r="A479" s="14" t="s">
        <v>1134</v>
      </c>
      <c r="B479" s="4" t="s">
        <v>812</v>
      </c>
      <c r="C479" s="4" t="s">
        <v>1007</v>
      </c>
      <c r="D479" s="4" t="s">
        <v>65</v>
      </c>
      <c r="E479" s="4" t="s">
        <v>1135</v>
      </c>
      <c r="F479" s="16" t="str">
        <f t="shared" si="85"/>
        <v>westlicher Mühlweg, Zuweisungen vom Land - Einnahmen KP II</v>
      </c>
      <c r="G479" s="4" t="s">
        <v>1136</v>
      </c>
      <c r="H479" s="4" t="s">
        <v>207</v>
      </c>
      <c r="I479" s="4" t="s">
        <v>208</v>
      </c>
      <c r="J479" s="4" t="s">
        <v>66</v>
      </c>
      <c r="K479" s="14" t="s">
        <v>9</v>
      </c>
      <c r="L479" s="5" t="s">
        <v>9</v>
      </c>
      <c r="M479" s="5" t="s">
        <v>131</v>
      </c>
      <c r="N479" s="5" t="s">
        <v>1012</v>
      </c>
      <c r="O479" s="5" t="s">
        <v>138</v>
      </c>
      <c r="P479" s="7"/>
      <c r="Q479" s="17">
        <v>437500</v>
      </c>
      <c r="R479" s="20"/>
      <c r="S479" s="7">
        <v>0</v>
      </c>
      <c r="T479" s="7">
        <v>0</v>
      </c>
      <c r="U479" s="8">
        <f>-S479-T479</f>
        <v>0</v>
      </c>
      <c r="V479" s="7"/>
      <c r="W479" s="17">
        <v>437500</v>
      </c>
      <c r="X479" s="7">
        <v>0</v>
      </c>
      <c r="Y479" s="7">
        <v>0</v>
      </c>
      <c r="Z479" s="8"/>
      <c r="AA479" s="7"/>
      <c r="AB479" s="8">
        <v>0</v>
      </c>
      <c r="AC479" s="20"/>
      <c r="AD479" s="8"/>
    </row>
    <row r="480" spans="1:30">
      <c r="A480" s="14" t="s">
        <v>1137</v>
      </c>
      <c r="B480" s="4" t="s">
        <v>812</v>
      </c>
      <c r="C480" s="4" t="s">
        <v>1007</v>
      </c>
      <c r="D480" s="4" t="s">
        <v>121</v>
      </c>
      <c r="E480" s="4" t="s">
        <v>1135</v>
      </c>
      <c r="F480" s="16" t="str">
        <f t="shared" si="85"/>
        <v xml:space="preserve">westlicher Mühlweg, Tiefbau </v>
      </c>
      <c r="G480" s="4" t="s">
        <v>1136</v>
      </c>
      <c r="H480" s="4" t="s">
        <v>122</v>
      </c>
      <c r="I480" s="4" t="s">
        <v>9</v>
      </c>
      <c r="J480" s="4" t="s">
        <v>123</v>
      </c>
      <c r="K480" s="14" t="s">
        <v>9</v>
      </c>
      <c r="L480" s="5" t="s">
        <v>9</v>
      </c>
      <c r="M480" s="5" t="s">
        <v>9</v>
      </c>
      <c r="N480" s="5" t="s">
        <v>1012</v>
      </c>
      <c r="O480" s="5" t="s">
        <v>138</v>
      </c>
      <c r="P480" s="6">
        <v>437500</v>
      </c>
      <c r="Q480" s="17"/>
      <c r="R480" s="19">
        <v>20300</v>
      </c>
      <c r="S480" s="7">
        <v>0</v>
      </c>
      <c r="T480" s="7">
        <v>437500</v>
      </c>
      <c r="U480" s="8">
        <f>S480-T480</f>
        <v>-437500</v>
      </c>
      <c r="V480" s="6">
        <v>20300</v>
      </c>
      <c r="W480" s="17"/>
      <c r="X480" s="7">
        <v>20136.05</v>
      </c>
      <c r="Y480" s="7">
        <v>0</v>
      </c>
      <c r="Z480" s="8">
        <f>X480+Y480+AA480</f>
        <v>20136.05</v>
      </c>
      <c r="AA480" s="7">
        <v>0</v>
      </c>
      <c r="AB480" s="8"/>
      <c r="AC480" s="20">
        <f>IF(AA480-R480&gt;R480,R480,AA480)</f>
        <v>0</v>
      </c>
      <c r="AD480" s="8"/>
    </row>
    <row r="481" spans="1:30" ht="15" customHeight="1">
      <c r="A481" s="14" t="s">
        <v>1138</v>
      </c>
      <c r="B481" s="4" t="s">
        <v>812</v>
      </c>
      <c r="C481" s="4" t="s">
        <v>1007</v>
      </c>
      <c r="D481" s="4" t="s">
        <v>65</v>
      </c>
      <c r="E481" s="4" t="s">
        <v>798</v>
      </c>
      <c r="F481" s="16" t="str">
        <f t="shared" si="85"/>
        <v xml:space="preserve">Zollrain Knoten L163/B80-Knoten Zscherbener Straße, Zuw. vom Land </v>
      </c>
      <c r="G481" s="4" t="s">
        <v>1139</v>
      </c>
      <c r="H481" s="4" t="s">
        <v>1542</v>
      </c>
      <c r="I481" s="4" t="s">
        <v>9</v>
      </c>
      <c r="J481" s="4" t="s">
        <v>66</v>
      </c>
      <c r="K481" s="14" t="s">
        <v>9</v>
      </c>
      <c r="L481" s="5" t="s">
        <v>1060</v>
      </c>
      <c r="M481" s="5" t="s">
        <v>68</v>
      </c>
      <c r="N481" s="5" t="s">
        <v>1012</v>
      </c>
      <c r="O481" s="5" t="s">
        <v>138</v>
      </c>
      <c r="P481" s="7"/>
      <c r="Q481" s="17">
        <v>699000</v>
      </c>
      <c r="R481" s="20"/>
      <c r="S481" s="7">
        <v>0</v>
      </c>
      <c r="T481" s="7">
        <v>0</v>
      </c>
      <c r="U481" s="8">
        <f>-S481-T481</f>
        <v>0</v>
      </c>
      <c r="V481" s="7"/>
      <c r="W481" s="17">
        <v>699000</v>
      </c>
      <c r="X481" s="7">
        <v>0</v>
      </c>
      <c r="Y481" s="7">
        <v>0</v>
      </c>
      <c r="Z481" s="8"/>
      <c r="AA481" s="7"/>
      <c r="AB481" s="8">
        <v>0</v>
      </c>
      <c r="AC481" s="20"/>
      <c r="AD481" s="8"/>
    </row>
    <row r="482" spans="1:30">
      <c r="A482" s="14" t="s">
        <v>1140</v>
      </c>
      <c r="B482" s="4" t="s">
        <v>812</v>
      </c>
      <c r="C482" s="4" t="s">
        <v>1007</v>
      </c>
      <c r="D482" s="4" t="s">
        <v>121</v>
      </c>
      <c r="E482" s="4" t="s">
        <v>798</v>
      </c>
      <c r="F482" s="16" t="str">
        <f t="shared" si="85"/>
        <v xml:space="preserve">Zollrain Knoten L163/B80-Knoten Zscherbener Straße, Tiefbau </v>
      </c>
      <c r="G482" s="4" t="s">
        <v>1139</v>
      </c>
      <c r="H482" s="4" t="s">
        <v>122</v>
      </c>
      <c r="I482" s="4" t="s">
        <v>9</v>
      </c>
      <c r="J482" s="4" t="s">
        <v>123</v>
      </c>
      <c r="K482" s="14" t="s">
        <v>1141</v>
      </c>
      <c r="L482" s="5" t="s">
        <v>9</v>
      </c>
      <c r="M482" s="5" t="s">
        <v>796</v>
      </c>
      <c r="N482" s="5" t="s">
        <v>1012</v>
      </c>
      <c r="O482" s="5" t="s">
        <v>138</v>
      </c>
      <c r="P482" s="6">
        <v>832000</v>
      </c>
      <c r="Q482" s="17"/>
      <c r="R482" s="19">
        <v>0</v>
      </c>
      <c r="S482" s="7">
        <v>0</v>
      </c>
      <c r="T482" s="7">
        <v>0</v>
      </c>
      <c r="U482" s="8">
        <f>S482-T482</f>
        <v>0</v>
      </c>
      <c r="V482" s="6">
        <v>832000</v>
      </c>
      <c r="W482" s="17"/>
      <c r="X482" s="7">
        <v>0</v>
      </c>
      <c r="Y482" s="7">
        <v>0</v>
      </c>
      <c r="Z482" s="8">
        <f>X482+Y482+AA482</f>
        <v>0</v>
      </c>
      <c r="AA482" s="7">
        <v>0</v>
      </c>
      <c r="AB482" s="8"/>
      <c r="AC482" s="20">
        <f>IF(AA482-R482&gt;R482,R482,AA482)</f>
        <v>0</v>
      </c>
      <c r="AD482" s="8"/>
    </row>
    <row r="483" spans="1:30">
      <c r="A483" s="14" t="s">
        <v>1142</v>
      </c>
      <c r="B483" s="4" t="s">
        <v>812</v>
      </c>
      <c r="C483" s="4" t="s">
        <v>1007</v>
      </c>
      <c r="D483" s="4" t="s">
        <v>731</v>
      </c>
      <c r="E483" s="4" t="s">
        <v>798</v>
      </c>
      <c r="F483" s="16" t="str">
        <f t="shared" si="85"/>
        <v xml:space="preserve">Zollrain Knoten L163/B80-Knoten Zscherbener Straße, Planungsleistungen </v>
      </c>
      <c r="G483" s="4" t="s">
        <v>1139</v>
      </c>
      <c r="H483" s="4" t="s">
        <v>198</v>
      </c>
      <c r="I483" s="4" t="s">
        <v>9</v>
      </c>
      <c r="J483" s="4" t="s">
        <v>123</v>
      </c>
      <c r="K483" s="14" t="s">
        <v>1141</v>
      </c>
      <c r="L483" s="5" t="s">
        <v>17</v>
      </c>
      <c r="M483" s="5" t="s">
        <v>796</v>
      </c>
      <c r="N483" s="5" t="s">
        <v>1012</v>
      </c>
      <c r="O483" s="5" t="s">
        <v>138</v>
      </c>
      <c r="P483" s="6">
        <v>130000</v>
      </c>
      <c r="Q483" s="17"/>
      <c r="R483" s="19">
        <v>42200</v>
      </c>
      <c r="S483" s="7">
        <v>0</v>
      </c>
      <c r="T483" s="7">
        <v>0</v>
      </c>
      <c r="U483" s="8">
        <f>S483-T483</f>
        <v>0</v>
      </c>
      <c r="V483" s="6">
        <v>172200</v>
      </c>
      <c r="W483" s="17"/>
      <c r="X483" s="7">
        <v>73035.839999999997</v>
      </c>
      <c r="Y483" s="7">
        <v>6257.33</v>
      </c>
      <c r="Z483" s="8">
        <f>X483+Y483+AA483</f>
        <v>91192.84</v>
      </c>
      <c r="AA483" s="7">
        <v>11899.67</v>
      </c>
      <c r="AB483" s="8"/>
      <c r="AC483" s="20">
        <f>IF(AA483-R483&gt;R483,R483,AA483)</f>
        <v>11899.67</v>
      </c>
      <c r="AD483" s="8"/>
    </row>
    <row r="484" spans="1:30" ht="15" customHeight="1">
      <c r="A484" s="14" t="s">
        <v>1143</v>
      </c>
      <c r="B484" s="4" t="s">
        <v>812</v>
      </c>
      <c r="C484" s="4" t="s">
        <v>1007</v>
      </c>
      <c r="D484" s="4" t="s">
        <v>65</v>
      </c>
      <c r="E484" s="4" t="s">
        <v>1144</v>
      </c>
      <c r="F484" s="16" t="str">
        <f t="shared" si="85"/>
        <v xml:space="preserve">Magdeburger Straße, Zuw. vom Land </v>
      </c>
      <c r="G484" s="4" t="s">
        <v>1145</v>
      </c>
      <c r="H484" s="4" t="s">
        <v>1542</v>
      </c>
      <c r="I484" s="4" t="s">
        <v>9</v>
      </c>
      <c r="J484" s="4" t="s">
        <v>123</v>
      </c>
      <c r="K484" s="14" t="s">
        <v>9</v>
      </c>
      <c r="L484" s="5" t="s">
        <v>9</v>
      </c>
      <c r="M484" s="5" t="s">
        <v>9</v>
      </c>
      <c r="N484" s="5" t="s">
        <v>1012</v>
      </c>
      <c r="O484" s="5" t="s">
        <v>138</v>
      </c>
      <c r="P484" s="7"/>
      <c r="Q484" s="17">
        <v>225000</v>
      </c>
      <c r="R484" s="20"/>
      <c r="S484" s="7">
        <v>0</v>
      </c>
      <c r="T484" s="7">
        <v>0</v>
      </c>
      <c r="U484" s="8">
        <f>-S484-T484</f>
        <v>0</v>
      </c>
      <c r="V484" s="7"/>
      <c r="W484" s="17">
        <v>225000</v>
      </c>
      <c r="X484" s="7">
        <v>0</v>
      </c>
      <c r="Y484" s="7">
        <v>0</v>
      </c>
      <c r="Z484" s="8"/>
      <c r="AA484" s="7"/>
      <c r="AB484" s="8">
        <v>0</v>
      </c>
      <c r="AC484" s="20"/>
      <c r="AD484" s="8"/>
    </row>
    <row r="485" spans="1:30">
      <c r="A485" s="14" t="s">
        <v>1146</v>
      </c>
      <c r="B485" s="4" t="s">
        <v>812</v>
      </c>
      <c r="C485" s="4" t="s">
        <v>1007</v>
      </c>
      <c r="D485" s="4" t="s">
        <v>121</v>
      </c>
      <c r="E485" s="4" t="s">
        <v>1144</v>
      </c>
      <c r="F485" s="16" t="str">
        <f t="shared" si="85"/>
        <v xml:space="preserve">Magdeburger Straße, Tiefbau </v>
      </c>
      <c r="G485" s="4" t="s">
        <v>1145</v>
      </c>
      <c r="H485" s="4" t="s">
        <v>122</v>
      </c>
      <c r="I485" s="4" t="s">
        <v>9</v>
      </c>
      <c r="J485" s="4" t="s">
        <v>123</v>
      </c>
      <c r="K485" s="14" t="s">
        <v>1147</v>
      </c>
      <c r="L485" s="5" t="s">
        <v>9</v>
      </c>
      <c r="M485" s="5" t="s">
        <v>796</v>
      </c>
      <c r="N485" s="5" t="s">
        <v>1012</v>
      </c>
      <c r="O485" s="5" t="s">
        <v>138</v>
      </c>
      <c r="P485" s="6">
        <v>250000</v>
      </c>
      <c r="Q485" s="17"/>
      <c r="R485" s="19">
        <v>0</v>
      </c>
      <c r="S485" s="7">
        <v>0</v>
      </c>
      <c r="T485" s="7">
        <v>0</v>
      </c>
      <c r="U485" s="8">
        <f>S485-T485</f>
        <v>0</v>
      </c>
      <c r="V485" s="6">
        <v>250000</v>
      </c>
      <c r="W485" s="17"/>
      <c r="X485" s="7">
        <v>0</v>
      </c>
      <c r="Y485" s="7">
        <v>0</v>
      </c>
      <c r="Z485" s="8">
        <f>X485+Y485+AA485</f>
        <v>0</v>
      </c>
      <c r="AA485" s="7">
        <v>0</v>
      </c>
      <c r="AB485" s="8"/>
      <c r="AC485" s="20">
        <f>IF(AA485-R485&gt;R485,R485,AA485)</f>
        <v>0</v>
      </c>
      <c r="AD485" s="8"/>
    </row>
    <row r="486" spans="1:30">
      <c r="A486" s="14" t="s">
        <v>1148</v>
      </c>
      <c r="B486" s="4" t="s">
        <v>812</v>
      </c>
      <c r="C486" s="4" t="s">
        <v>1007</v>
      </c>
      <c r="D486" s="4" t="s">
        <v>731</v>
      </c>
      <c r="E486" s="4" t="s">
        <v>1144</v>
      </c>
      <c r="F486" s="16" t="str">
        <f t="shared" si="85"/>
        <v xml:space="preserve">Magdeburger Straße, Planungsleistungen </v>
      </c>
      <c r="G486" s="4" t="s">
        <v>1145</v>
      </c>
      <c r="H486" s="4" t="s">
        <v>198</v>
      </c>
      <c r="I486" s="4" t="s">
        <v>9</v>
      </c>
      <c r="J486" s="4" t="s">
        <v>123</v>
      </c>
      <c r="K486" s="14" t="s">
        <v>1147</v>
      </c>
      <c r="L486" s="5" t="s">
        <v>17</v>
      </c>
      <c r="M486" s="5" t="s">
        <v>796</v>
      </c>
      <c r="N486" s="5" t="s">
        <v>1012</v>
      </c>
      <c r="O486" s="5" t="s">
        <v>138</v>
      </c>
      <c r="P486" s="6">
        <v>50000</v>
      </c>
      <c r="Q486" s="17"/>
      <c r="R486" s="19">
        <v>13500</v>
      </c>
      <c r="S486" s="7">
        <v>0</v>
      </c>
      <c r="T486" s="7">
        <v>0</v>
      </c>
      <c r="U486" s="8">
        <f>S486-T486</f>
        <v>0</v>
      </c>
      <c r="V486" s="6">
        <v>63500</v>
      </c>
      <c r="W486" s="17"/>
      <c r="X486" s="7">
        <v>13458.79</v>
      </c>
      <c r="Y486" s="7">
        <v>0</v>
      </c>
      <c r="Z486" s="8">
        <f>X486+Y486+AA486</f>
        <v>13458.79</v>
      </c>
      <c r="AA486" s="7">
        <v>0</v>
      </c>
      <c r="AB486" s="8"/>
      <c r="AC486" s="20">
        <f>IF(AA486-R486&gt;R486,R486,AA486)</f>
        <v>0</v>
      </c>
      <c r="AD486" s="8"/>
    </row>
    <row r="487" spans="1:30" ht="15" customHeight="1">
      <c r="A487" s="14" t="s">
        <v>1149</v>
      </c>
      <c r="B487" s="4" t="s">
        <v>812</v>
      </c>
      <c r="C487" s="4" t="s">
        <v>1007</v>
      </c>
      <c r="D487" s="4" t="s">
        <v>667</v>
      </c>
      <c r="E487" s="4" t="s">
        <v>1150</v>
      </c>
      <c r="F487" s="16" t="str">
        <f t="shared" si="85"/>
        <v>Baugebiet A.-Oelßner-Straße, Veräußerung von Gebäuden und Grundstücken</v>
      </c>
      <c r="G487" s="4" t="s">
        <v>1151</v>
      </c>
      <c r="H487" s="4" t="s">
        <v>669</v>
      </c>
      <c r="I487" s="4" t="s">
        <v>670</v>
      </c>
      <c r="J487" s="4" t="s">
        <v>84</v>
      </c>
      <c r="K487" s="14" t="s">
        <v>9</v>
      </c>
      <c r="L487" s="5" t="s">
        <v>17</v>
      </c>
      <c r="M487" s="5" t="s">
        <v>109</v>
      </c>
      <c r="N487" s="5" t="s">
        <v>1012</v>
      </c>
      <c r="O487" s="5" t="s">
        <v>138</v>
      </c>
      <c r="P487" s="7"/>
      <c r="Q487" s="17">
        <v>253900</v>
      </c>
      <c r="R487" s="20"/>
      <c r="S487" s="7">
        <v>0</v>
      </c>
      <c r="T487" s="7">
        <v>0</v>
      </c>
      <c r="U487" s="8">
        <f>-S487-T487</f>
        <v>0</v>
      </c>
      <c r="V487" s="7"/>
      <c r="W487" s="17">
        <v>253900</v>
      </c>
      <c r="X487" s="7">
        <v>0</v>
      </c>
      <c r="Y487" s="7">
        <v>0</v>
      </c>
      <c r="Z487" s="8"/>
      <c r="AA487" s="7"/>
      <c r="AB487" s="8">
        <v>41600</v>
      </c>
      <c r="AC487" s="20"/>
      <c r="AD487" s="8"/>
    </row>
    <row r="488" spans="1:30">
      <c r="A488" s="14" t="s">
        <v>1152</v>
      </c>
      <c r="B488" s="4" t="s">
        <v>812</v>
      </c>
      <c r="C488" s="4" t="s">
        <v>1007</v>
      </c>
      <c r="D488" s="4" t="s">
        <v>121</v>
      </c>
      <c r="E488" s="4" t="s">
        <v>1150</v>
      </c>
      <c r="F488" s="16" t="str">
        <f t="shared" si="85"/>
        <v xml:space="preserve">Baugebiet A.-Oelßner-Straße, Tiefbau </v>
      </c>
      <c r="G488" s="4" t="s">
        <v>1151</v>
      </c>
      <c r="H488" s="4" t="s">
        <v>122</v>
      </c>
      <c r="I488" s="4" t="s">
        <v>9</v>
      </c>
      <c r="J488" s="4" t="s">
        <v>123</v>
      </c>
      <c r="K488" s="14" t="s">
        <v>1153</v>
      </c>
      <c r="L488" s="5" t="s">
        <v>9</v>
      </c>
      <c r="M488" s="5" t="s">
        <v>124</v>
      </c>
      <c r="N488" s="5" t="s">
        <v>1012</v>
      </c>
      <c r="O488" s="5" t="s">
        <v>138</v>
      </c>
      <c r="P488" s="6">
        <v>226500</v>
      </c>
      <c r="Q488" s="17"/>
      <c r="R488" s="19">
        <v>400000</v>
      </c>
      <c r="S488" s="7">
        <v>0</v>
      </c>
      <c r="T488" s="7">
        <v>0</v>
      </c>
      <c r="U488" s="8">
        <f>S488-T488</f>
        <v>0</v>
      </c>
      <c r="V488" s="6">
        <v>626500</v>
      </c>
      <c r="W488" s="17"/>
      <c r="X488" s="7">
        <v>447166.09</v>
      </c>
      <c r="Y488" s="7">
        <v>0</v>
      </c>
      <c r="Z488" s="8">
        <f>X488+Y488+AA488</f>
        <v>479549.83</v>
      </c>
      <c r="AA488" s="7">
        <v>32383.74</v>
      </c>
      <c r="AB488" s="8"/>
      <c r="AC488" s="20">
        <f>IF(AA488-R488&gt;R488,R488,AA488)</f>
        <v>32383.74</v>
      </c>
      <c r="AD488" s="8"/>
    </row>
    <row r="489" spans="1:30">
      <c r="A489" s="14" t="s">
        <v>1154</v>
      </c>
      <c r="B489" s="4" t="s">
        <v>812</v>
      </c>
      <c r="C489" s="4" t="s">
        <v>1007</v>
      </c>
      <c r="D489" s="4" t="s">
        <v>731</v>
      </c>
      <c r="E489" s="4" t="s">
        <v>1150</v>
      </c>
      <c r="F489" s="16" t="str">
        <f t="shared" si="85"/>
        <v xml:space="preserve">Baugebiet A.-Oelßner-Straße, Planungsleistungen </v>
      </c>
      <c r="G489" s="4" t="s">
        <v>1151</v>
      </c>
      <c r="H489" s="4" t="s">
        <v>198</v>
      </c>
      <c r="I489" s="4" t="s">
        <v>9</v>
      </c>
      <c r="J489" s="4" t="s">
        <v>123</v>
      </c>
      <c r="K489" s="14" t="s">
        <v>1153</v>
      </c>
      <c r="L489" s="5" t="s">
        <v>9</v>
      </c>
      <c r="M489" s="5" t="s">
        <v>124</v>
      </c>
      <c r="N489" s="5" t="s">
        <v>1012</v>
      </c>
      <c r="O489" s="5" t="s">
        <v>138</v>
      </c>
      <c r="P489" s="6">
        <v>27400</v>
      </c>
      <c r="Q489" s="17"/>
      <c r="R489" s="19">
        <v>20800</v>
      </c>
      <c r="S489" s="7">
        <v>0</v>
      </c>
      <c r="T489" s="7">
        <v>0</v>
      </c>
      <c r="U489" s="8">
        <f>S489-T489</f>
        <v>0</v>
      </c>
      <c r="V489" s="6">
        <v>48200</v>
      </c>
      <c r="W489" s="17"/>
      <c r="X489" s="7">
        <v>47289.49</v>
      </c>
      <c r="Y489" s="7">
        <v>0</v>
      </c>
      <c r="Z489" s="8">
        <f>X489+Y489+AA489</f>
        <v>55807.35</v>
      </c>
      <c r="AA489" s="7">
        <v>8517.86</v>
      </c>
      <c r="AB489" s="8"/>
      <c r="AC489" s="20">
        <f>IF(AA489-R489&gt;R489,R489,AA489)</f>
        <v>8517.86</v>
      </c>
      <c r="AD489" s="8"/>
    </row>
    <row r="490" spans="1:30" ht="15" customHeight="1">
      <c r="A490" s="14" t="s">
        <v>1155</v>
      </c>
      <c r="B490" s="4" t="s">
        <v>812</v>
      </c>
      <c r="C490" s="4" t="s">
        <v>1007</v>
      </c>
      <c r="D490" s="4" t="s">
        <v>65</v>
      </c>
      <c r="E490" s="4" t="s">
        <v>1156</v>
      </c>
      <c r="F490" s="16" t="str">
        <f t="shared" si="85"/>
        <v xml:space="preserve">SRWW Hafenbahnbr. bis Holzplatz, Zuw. vom Land </v>
      </c>
      <c r="G490" s="4" t="s">
        <v>1157</v>
      </c>
      <c r="H490" s="4" t="s">
        <v>1542</v>
      </c>
      <c r="I490" s="4" t="s">
        <v>9</v>
      </c>
      <c r="J490" s="4" t="s">
        <v>66</v>
      </c>
      <c r="K490" s="14" t="s">
        <v>9</v>
      </c>
      <c r="L490" s="5" t="s">
        <v>9</v>
      </c>
      <c r="M490" s="5" t="s">
        <v>870</v>
      </c>
      <c r="N490" s="5" t="s">
        <v>1012</v>
      </c>
      <c r="O490" s="5" t="s">
        <v>138</v>
      </c>
      <c r="P490" s="7"/>
      <c r="Q490" s="17">
        <v>100000</v>
      </c>
      <c r="R490" s="20"/>
      <c r="S490" s="7">
        <v>0</v>
      </c>
      <c r="T490" s="7">
        <v>0</v>
      </c>
      <c r="U490" s="8">
        <f>-S490-T490</f>
        <v>0</v>
      </c>
      <c r="V490" s="7"/>
      <c r="W490" s="17">
        <v>100000</v>
      </c>
      <c r="X490" s="7">
        <v>0</v>
      </c>
      <c r="Y490" s="7">
        <v>0</v>
      </c>
      <c r="Z490" s="8"/>
      <c r="AA490" s="7"/>
      <c r="AB490" s="8">
        <v>0</v>
      </c>
      <c r="AC490" s="20"/>
      <c r="AD490" s="8"/>
    </row>
    <row r="491" spans="1:30">
      <c r="A491" s="14" t="s">
        <v>1158</v>
      </c>
      <c r="B491" s="4" t="s">
        <v>812</v>
      </c>
      <c r="C491" s="4" t="s">
        <v>1007</v>
      </c>
      <c r="D491" s="4" t="s">
        <v>121</v>
      </c>
      <c r="E491" s="4" t="s">
        <v>1156</v>
      </c>
      <c r="F491" s="16" t="str">
        <f t="shared" si="85"/>
        <v xml:space="preserve">SRWW Hafenbahnbr. bis Holzplatz, Tiefbau </v>
      </c>
      <c r="G491" s="4" t="s">
        <v>1157</v>
      </c>
      <c r="H491" s="4" t="s">
        <v>122</v>
      </c>
      <c r="I491" s="4" t="s">
        <v>9</v>
      </c>
      <c r="J491" s="4" t="s">
        <v>123</v>
      </c>
      <c r="K491" s="14" t="s">
        <v>1159</v>
      </c>
      <c r="L491" s="5" t="s">
        <v>9</v>
      </c>
      <c r="M491" s="5" t="s">
        <v>124</v>
      </c>
      <c r="N491" s="5" t="s">
        <v>1012</v>
      </c>
      <c r="O491" s="5" t="s">
        <v>138</v>
      </c>
      <c r="P491" s="6">
        <v>251000</v>
      </c>
      <c r="Q491" s="17"/>
      <c r="R491" s="19">
        <v>0</v>
      </c>
      <c r="S491" s="7">
        <v>0</v>
      </c>
      <c r="T491" s="7">
        <v>0</v>
      </c>
      <c r="U491" s="8">
        <f>S491-T491</f>
        <v>0</v>
      </c>
      <c r="V491" s="6">
        <v>251000</v>
      </c>
      <c r="W491" s="17"/>
      <c r="X491" s="7">
        <v>0</v>
      </c>
      <c r="Y491" s="7">
        <v>0</v>
      </c>
      <c r="Z491" s="8">
        <f>X491+Y491+AA491</f>
        <v>0</v>
      </c>
      <c r="AA491" s="7">
        <v>0</v>
      </c>
      <c r="AB491" s="8"/>
      <c r="AC491" s="20">
        <f>IF(AA491-R491&gt;R491,R491,AA491)</f>
        <v>0</v>
      </c>
      <c r="AD491" s="8"/>
    </row>
    <row r="492" spans="1:30">
      <c r="A492" s="14" t="s">
        <v>1160</v>
      </c>
      <c r="B492" s="4" t="s">
        <v>812</v>
      </c>
      <c r="C492" s="4" t="s">
        <v>1007</v>
      </c>
      <c r="D492" s="4" t="s">
        <v>731</v>
      </c>
      <c r="E492" s="4" t="s">
        <v>1156</v>
      </c>
      <c r="F492" s="16" t="str">
        <f t="shared" si="85"/>
        <v xml:space="preserve">SRWW Hafenbahnbr. bis Holzplatz, Planungsleistungen </v>
      </c>
      <c r="G492" s="4" t="s">
        <v>1157</v>
      </c>
      <c r="H492" s="4" t="s">
        <v>198</v>
      </c>
      <c r="I492" s="4" t="s">
        <v>9</v>
      </c>
      <c r="J492" s="4" t="s">
        <v>123</v>
      </c>
      <c r="K492" s="14" t="s">
        <v>1159</v>
      </c>
      <c r="L492" s="5" t="s">
        <v>9</v>
      </c>
      <c r="M492" s="5" t="s">
        <v>124</v>
      </c>
      <c r="N492" s="5" t="s">
        <v>1012</v>
      </c>
      <c r="O492" s="5" t="s">
        <v>138</v>
      </c>
      <c r="P492" s="6">
        <v>27400</v>
      </c>
      <c r="Q492" s="17"/>
      <c r="R492" s="19">
        <v>11600</v>
      </c>
      <c r="S492" s="7">
        <v>0</v>
      </c>
      <c r="T492" s="7">
        <v>27400</v>
      </c>
      <c r="U492" s="8">
        <f>S492-T492</f>
        <v>-27400</v>
      </c>
      <c r="V492" s="6">
        <v>11600</v>
      </c>
      <c r="W492" s="17"/>
      <c r="X492" s="7">
        <v>8161.15</v>
      </c>
      <c r="Y492" s="7">
        <v>0</v>
      </c>
      <c r="Z492" s="8">
        <f>X492+Y492+AA492</f>
        <v>11647.43</v>
      </c>
      <c r="AA492" s="7">
        <v>3486.28</v>
      </c>
      <c r="AB492" s="8"/>
      <c r="AC492" s="20">
        <f>IF(AA492-R492&gt;R492,R492,AA492)</f>
        <v>3486.28</v>
      </c>
      <c r="AD492" s="8"/>
    </row>
    <row r="493" spans="1:30" ht="15" customHeight="1">
      <c r="A493" s="14" t="s">
        <v>1161</v>
      </c>
      <c r="B493" s="4" t="s">
        <v>812</v>
      </c>
      <c r="C493" s="4" t="s">
        <v>1007</v>
      </c>
      <c r="D493" s="4" t="s">
        <v>65</v>
      </c>
      <c r="E493" s="4" t="s">
        <v>1162</v>
      </c>
      <c r="F493" s="16" t="str">
        <f t="shared" si="85"/>
        <v xml:space="preserve">Geh- und Radwege Kröllwitzer Str., Zuw. vom Land </v>
      </c>
      <c r="G493" s="4" t="s">
        <v>1163</v>
      </c>
      <c r="H493" s="4" t="s">
        <v>1542</v>
      </c>
      <c r="I493" s="4" t="s">
        <v>9</v>
      </c>
      <c r="J493" s="4" t="s">
        <v>66</v>
      </c>
      <c r="K493" s="14" t="s">
        <v>9</v>
      </c>
      <c r="L493" s="5" t="s">
        <v>9</v>
      </c>
      <c r="M493" s="5" t="s">
        <v>870</v>
      </c>
      <c r="N493" s="5" t="s">
        <v>1012</v>
      </c>
      <c r="O493" s="5" t="s">
        <v>138</v>
      </c>
      <c r="P493" s="7"/>
      <c r="Q493" s="17">
        <v>236000</v>
      </c>
      <c r="R493" s="20"/>
      <c r="S493" s="7">
        <v>0</v>
      </c>
      <c r="T493" s="7">
        <v>0</v>
      </c>
      <c r="U493" s="8">
        <f>-S493-T493</f>
        <v>0</v>
      </c>
      <c r="V493" s="7"/>
      <c r="W493" s="17">
        <v>236000</v>
      </c>
      <c r="X493" s="7">
        <v>0</v>
      </c>
      <c r="Y493" s="7">
        <v>0</v>
      </c>
      <c r="Z493" s="8"/>
      <c r="AA493" s="7"/>
      <c r="AB493" s="8">
        <v>0</v>
      </c>
      <c r="AC493" s="20"/>
      <c r="AD493" s="8"/>
    </row>
    <row r="494" spans="1:30">
      <c r="A494" s="14" t="s">
        <v>1164</v>
      </c>
      <c r="B494" s="4" t="s">
        <v>812</v>
      </c>
      <c r="C494" s="4" t="s">
        <v>1007</v>
      </c>
      <c r="D494" s="4" t="s">
        <v>936</v>
      </c>
      <c r="E494" s="4" t="s">
        <v>1162</v>
      </c>
      <c r="F494" s="16" t="str">
        <f t="shared" si="85"/>
        <v xml:space="preserve">Geh- und Radwege Kröllwitzer Str., Erwerb von Grundstücken </v>
      </c>
      <c r="G494" s="4" t="s">
        <v>1163</v>
      </c>
      <c r="H494" s="4" t="s">
        <v>1165</v>
      </c>
      <c r="I494" s="4" t="s">
        <v>9</v>
      </c>
      <c r="J494" s="4" t="s">
        <v>84</v>
      </c>
      <c r="K494" s="14" t="s">
        <v>9</v>
      </c>
      <c r="L494" s="5" t="s">
        <v>9</v>
      </c>
      <c r="M494" s="5" t="s">
        <v>938</v>
      </c>
      <c r="N494" s="5" t="s">
        <v>1012</v>
      </c>
      <c r="O494" s="5" t="s">
        <v>138</v>
      </c>
      <c r="P494" s="6">
        <v>57500</v>
      </c>
      <c r="Q494" s="17"/>
      <c r="R494" s="19">
        <v>0</v>
      </c>
      <c r="S494" s="7">
        <v>0</v>
      </c>
      <c r="T494" s="7">
        <v>57500</v>
      </c>
      <c r="U494" s="8">
        <f t="shared" ref="U494:U500" si="86">S494-T494</f>
        <v>-57500</v>
      </c>
      <c r="V494" s="6">
        <v>0</v>
      </c>
      <c r="W494" s="17"/>
      <c r="X494" s="7">
        <v>0</v>
      </c>
      <c r="Y494" s="7">
        <v>0</v>
      </c>
      <c r="Z494" s="8">
        <f t="shared" ref="Z494:Z500" si="87">X494+Y494+AA494</f>
        <v>0</v>
      </c>
      <c r="AA494" s="7">
        <v>0</v>
      </c>
      <c r="AB494" s="8"/>
      <c r="AC494" s="20">
        <f t="shared" ref="AC494:AC500" si="88">IF(AA494-R494&gt;R494,R494,AA494)</f>
        <v>0</v>
      </c>
      <c r="AD494" s="8"/>
    </row>
    <row r="495" spans="1:30">
      <c r="A495" s="14" t="s">
        <v>1166</v>
      </c>
      <c r="B495" s="4" t="s">
        <v>812</v>
      </c>
      <c r="C495" s="4" t="s">
        <v>1007</v>
      </c>
      <c r="D495" s="4" t="s">
        <v>121</v>
      </c>
      <c r="E495" s="4" t="s">
        <v>1162</v>
      </c>
      <c r="F495" s="16" t="str">
        <f t="shared" si="85"/>
        <v xml:space="preserve">Geh- und Radwege Kröllwitzer Str., Tiefbau </v>
      </c>
      <c r="G495" s="4" t="s">
        <v>1163</v>
      </c>
      <c r="H495" s="4" t="s">
        <v>122</v>
      </c>
      <c r="I495" s="4" t="s">
        <v>9</v>
      </c>
      <c r="J495" s="4" t="s">
        <v>123</v>
      </c>
      <c r="K495" s="14" t="s">
        <v>1167</v>
      </c>
      <c r="L495" s="5" t="s">
        <v>9</v>
      </c>
      <c r="M495" s="5" t="s">
        <v>124</v>
      </c>
      <c r="N495" s="5" t="s">
        <v>1012</v>
      </c>
      <c r="O495" s="5" t="s">
        <v>138</v>
      </c>
      <c r="P495" s="6">
        <v>209300</v>
      </c>
      <c r="Q495" s="17"/>
      <c r="R495" s="19">
        <v>0</v>
      </c>
      <c r="S495" s="7">
        <v>0</v>
      </c>
      <c r="T495" s="7">
        <v>209300</v>
      </c>
      <c r="U495" s="8">
        <f t="shared" si="86"/>
        <v>-209300</v>
      </c>
      <c r="V495" s="6">
        <v>0</v>
      </c>
      <c r="W495" s="17"/>
      <c r="X495" s="7">
        <v>0</v>
      </c>
      <c r="Y495" s="7">
        <v>0</v>
      </c>
      <c r="Z495" s="8">
        <f t="shared" si="87"/>
        <v>0</v>
      </c>
      <c r="AA495" s="7">
        <v>0</v>
      </c>
      <c r="AB495" s="8"/>
      <c r="AC495" s="20">
        <f t="shared" si="88"/>
        <v>0</v>
      </c>
      <c r="AD495" s="8"/>
    </row>
    <row r="496" spans="1:30">
      <c r="A496" s="14" t="s">
        <v>1168</v>
      </c>
      <c r="B496" s="4" t="s">
        <v>812</v>
      </c>
      <c r="C496" s="4" t="s">
        <v>1007</v>
      </c>
      <c r="D496" s="4" t="s">
        <v>731</v>
      </c>
      <c r="E496" s="4" t="s">
        <v>1162</v>
      </c>
      <c r="F496" s="16" t="str">
        <f t="shared" si="85"/>
        <v xml:space="preserve">Geh- und Radwege Kröllwitzer Str., Planungsleistungen </v>
      </c>
      <c r="G496" s="4" t="s">
        <v>1163</v>
      </c>
      <c r="H496" s="4" t="s">
        <v>198</v>
      </c>
      <c r="I496" s="4" t="s">
        <v>9</v>
      </c>
      <c r="J496" s="4" t="s">
        <v>123</v>
      </c>
      <c r="K496" s="14" t="s">
        <v>1167</v>
      </c>
      <c r="L496" s="5" t="s">
        <v>9</v>
      </c>
      <c r="M496" s="5" t="s">
        <v>124</v>
      </c>
      <c r="N496" s="5" t="s">
        <v>1012</v>
      </c>
      <c r="O496" s="5" t="s">
        <v>138</v>
      </c>
      <c r="P496" s="6">
        <v>31400</v>
      </c>
      <c r="Q496" s="17"/>
      <c r="R496" s="19">
        <v>0</v>
      </c>
      <c r="S496" s="7">
        <v>0</v>
      </c>
      <c r="T496" s="7">
        <v>31400</v>
      </c>
      <c r="U496" s="8">
        <f t="shared" si="86"/>
        <v>-31400</v>
      </c>
      <c r="V496" s="6">
        <v>0</v>
      </c>
      <c r="W496" s="17"/>
      <c r="X496" s="7">
        <v>0</v>
      </c>
      <c r="Y496" s="7">
        <v>0</v>
      </c>
      <c r="Z496" s="8">
        <f t="shared" si="87"/>
        <v>0</v>
      </c>
      <c r="AA496" s="7">
        <v>0</v>
      </c>
      <c r="AB496" s="8"/>
      <c r="AC496" s="20">
        <f t="shared" si="88"/>
        <v>0</v>
      </c>
      <c r="AD496" s="8"/>
    </row>
    <row r="497" spans="1:30">
      <c r="A497" s="14" t="s">
        <v>1169</v>
      </c>
      <c r="B497" s="4" t="s">
        <v>812</v>
      </c>
      <c r="C497" s="4" t="s">
        <v>1007</v>
      </c>
      <c r="D497" s="4" t="s">
        <v>936</v>
      </c>
      <c r="E497" s="4" t="s">
        <v>1170</v>
      </c>
      <c r="F497" s="16" t="str">
        <f t="shared" si="85"/>
        <v>Geh- und Radweg Osendorf - Döllnitz, Erwerb von Gebäuden und Grundstücken</v>
      </c>
      <c r="G497" s="4" t="s">
        <v>1171</v>
      </c>
      <c r="H497" s="4" t="s">
        <v>937</v>
      </c>
      <c r="I497" s="4" t="s">
        <v>670</v>
      </c>
      <c r="J497" s="4" t="s">
        <v>84</v>
      </c>
      <c r="K497" s="14" t="s">
        <v>9</v>
      </c>
      <c r="L497" s="5" t="s">
        <v>17</v>
      </c>
      <c r="M497" s="5" t="s">
        <v>938</v>
      </c>
      <c r="N497" s="5" t="s">
        <v>1012</v>
      </c>
      <c r="O497" s="5" t="s">
        <v>138</v>
      </c>
      <c r="P497" s="6">
        <v>0</v>
      </c>
      <c r="Q497" s="17"/>
      <c r="R497" s="19">
        <v>11000</v>
      </c>
      <c r="S497" s="7">
        <v>0</v>
      </c>
      <c r="T497" s="7">
        <v>0</v>
      </c>
      <c r="U497" s="8">
        <f t="shared" si="86"/>
        <v>0</v>
      </c>
      <c r="V497" s="6">
        <v>11000</v>
      </c>
      <c r="W497" s="17"/>
      <c r="X497" s="7">
        <v>11000</v>
      </c>
      <c r="Y497" s="7">
        <v>0</v>
      </c>
      <c r="Z497" s="8">
        <f t="shared" si="87"/>
        <v>11000</v>
      </c>
      <c r="AA497" s="7">
        <v>0</v>
      </c>
      <c r="AB497" s="8"/>
      <c r="AC497" s="20">
        <f t="shared" si="88"/>
        <v>0</v>
      </c>
      <c r="AD497" s="8"/>
    </row>
    <row r="498" spans="1:30">
      <c r="A498" s="14" t="s">
        <v>1172</v>
      </c>
      <c r="B498" s="4" t="s">
        <v>812</v>
      </c>
      <c r="C498" s="4" t="s">
        <v>1007</v>
      </c>
      <c r="D498" s="4" t="s">
        <v>121</v>
      </c>
      <c r="E498" s="4" t="s">
        <v>1170</v>
      </c>
      <c r="F498" s="16" t="str">
        <f t="shared" si="85"/>
        <v xml:space="preserve">Geh- und Radweg Osendorf - Döllnitz, Tiefbau </v>
      </c>
      <c r="G498" s="4" t="s">
        <v>1171</v>
      </c>
      <c r="H498" s="4" t="s">
        <v>122</v>
      </c>
      <c r="I498" s="4" t="s">
        <v>9</v>
      </c>
      <c r="J498" s="4" t="s">
        <v>123</v>
      </c>
      <c r="K498" s="14" t="s">
        <v>9</v>
      </c>
      <c r="L498" s="5" t="s">
        <v>9</v>
      </c>
      <c r="M498" s="5" t="s">
        <v>124</v>
      </c>
      <c r="N498" s="5" t="s">
        <v>1012</v>
      </c>
      <c r="O498" s="5" t="s">
        <v>138</v>
      </c>
      <c r="P498" s="6">
        <v>0</v>
      </c>
      <c r="Q498" s="17"/>
      <c r="R498" s="19">
        <v>0</v>
      </c>
      <c r="S498" s="7">
        <v>0</v>
      </c>
      <c r="T498" s="7">
        <v>0</v>
      </c>
      <c r="U498" s="8">
        <f t="shared" si="86"/>
        <v>0</v>
      </c>
      <c r="V498" s="6">
        <v>0</v>
      </c>
      <c r="W498" s="17"/>
      <c r="X498" s="7">
        <v>0</v>
      </c>
      <c r="Y498" s="7">
        <v>0</v>
      </c>
      <c r="Z498" s="8">
        <f t="shared" si="87"/>
        <v>0</v>
      </c>
      <c r="AA498" s="7">
        <v>0</v>
      </c>
      <c r="AB498" s="8"/>
      <c r="AC498" s="20">
        <f t="shared" si="88"/>
        <v>0</v>
      </c>
      <c r="AD498" s="8"/>
    </row>
    <row r="499" spans="1:30">
      <c r="A499" s="14" t="s">
        <v>1173</v>
      </c>
      <c r="B499" s="4" t="s">
        <v>812</v>
      </c>
      <c r="C499" s="4" t="s">
        <v>1007</v>
      </c>
      <c r="D499" s="4" t="s">
        <v>731</v>
      </c>
      <c r="E499" s="4" t="s">
        <v>1170</v>
      </c>
      <c r="F499" s="16" t="str">
        <f t="shared" si="85"/>
        <v xml:space="preserve">Geh- und Radweg Osendorf - Döllnitz, Planungsleistungen </v>
      </c>
      <c r="G499" s="4" t="s">
        <v>1171</v>
      </c>
      <c r="H499" s="4" t="s">
        <v>198</v>
      </c>
      <c r="I499" s="4" t="s">
        <v>9</v>
      </c>
      <c r="J499" s="4" t="s">
        <v>123</v>
      </c>
      <c r="K499" s="14" t="s">
        <v>9</v>
      </c>
      <c r="L499" s="5" t="s">
        <v>9</v>
      </c>
      <c r="M499" s="5" t="s">
        <v>124</v>
      </c>
      <c r="N499" s="5" t="s">
        <v>1012</v>
      </c>
      <c r="O499" s="5" t="s">
        <v>138</v>
      </c>
      <c r="P499" s="6">
        <v>25000</v>
      </c>
      <c r="Q499" s="17"/>
      <c r="R499" s="19">
        <v>0</v>
      </c>
      <c r="S499" s="7">
        <v>0</v>
      </c>
      <c r="T499" s="7">
        <v>0</v>
      </c>
      <c r="U499" s="8">
        <f t="shared" si="86"/>
        <v>0</v>
      </c>
      <c r="V499" s="6">
        <v>25000</v>
      </c>
      <c r="W499" s="17"/>
      <c r="X499" s="7">
        <v>0</v>
      </c>
      <c r="Y499" s="7">
        <v>0</v>
      </c>
      <c r="Z499" s="8">
        <f t="shared" si="87"/>
        <v>358.19</v>
      </c>
      <c r="AA499" s="7">
        <v>358.19</v>
      </c>
      <c r="AB499" s="8"/>
      <c r="AC499" s="20">
        <f t="shared" si="88"/>
        <v>0</v>
      </c>
      <c r="AD499" s="8"/>
    </row>
    <row r="500" spans="1:30">
      <c r="A500" s="14" t="s">
        <v>1174</v>
      </c>
      <c r="B500" s="4" t="s">
        <v>812</v>
      </c>
      <c r="C500" s="4" t="s">
        <v>1007</v>
      </c>
      <c r="D500" s="4" t="s">
        <v>121</v>
      </c>
      <c r="E500" s="4" t="s">
        <v>1175</v>
      </c>
      <c r="F500" s="16" t="str">
        <f t="shared" si="85"/>
        <v xml:space="preserve">Obere Leipziger Straße - Anbindung Riebeckplatz, Tiefbau </v>
      </c>
      <c r="G500" s="4" t="s">
        <v>1176</v>
      </c>
      <c r="H500" s="4" t="s">
        <v>122</v>
      </c>
      <c r="I500" s="4" t="s">
        <v>9</v>
      </c>
      <c r="J500" s="4" t="s">
        <v>123</v>
      </c>
      <c r="K500" s="14" t="s">
        <v>9</v>
      </c>
      <c r="L500" s="5" t="s">
        <v>195</v>
      </c>
      <c r="M500" s="5" t="s">
        <v>775</v>
      </c>
      <c r="N500" s="5" t="s">
        <v>199</v>
      </c>
      <c r="O500" s="5" t="s">
        <v>200</v>
      </c>
      <c r="P500" s="6">
        <v>0</v>
      </c>
      <c r="Q500" s="17"/>
      <c r="R500" s="19">
        <v>0</v>
      </c>
      <c r="S500" s="7">
        <v>0</v>
      </c>
      <c r="T500" s="7">
        <v>0</v>
      </c>
      <c r="U500" s="8">
        <f t="shared" si="86"/>
        <v>0</v>
      </c>
      <c r="V500" s="6">
        <v>0</v>
      </c>
      <c r="W500" s="17"/>
      <c r="X500" s="7">
        <v>92.09</v>
      </c>
      <c r="Y500" s="7">
        <v>0</v>
      </c>
      <c r="Z500" s="8">
        <f t="shared" si="87"/>
        <v>92.09</v>
      </c>
      <c r="AA500" s="7">
        <v>0</v>
      </c>
      <c r="AB500" s="8"/>
      <c r="AC500" s="20">
        <f t="shared" si="88"/>
        <v>0</v>
      </c>
      <c r="AD500" s="8"/>
    </row>
    <row r="501" spans="1:30" ht="15" customHeight="1">
      <c r="A501" s="14" t="s">
        <v>1177</v>
      </c>
      <c r="B501" s="4" t="s">
        <v>812</v>
      </c>
      <c r="C501" s="4" t="s">
        <v>1007</v>
      </c>
      <c r="D501" s="4" t="s">
        <v>65</v>
      </c>
      <c r="E501" s="4" t="s">
        <v>1178</v>
      </c>
      <c r="F501" s="16" t="str">
        <f t="shared" si="85"/>
        <v xml:space="preserve">Stützmauer MMZ, Zuw. vom Land </v>
      </c>
      <c r="G501" s="4" t="s">
        <v>1179</v>
      </c>
      <c r="H501" s="4" t="s">
        <v>1542</v>
      </c>
      <c r="I501" s="4" t="s">
        <v>9</v>
      </c>
      <c r="J501" s="4" t="s">
        <v>66</v>
      </c>
      <c r="K501" s="14" t="s">
        <v>9</v>
      </c>
      <c r="L501" s="5" t="s">
        <v>9</v>
      </c>
      <c r="M501" s="5" t="s">
        <v>870</v>
      </c>
      <c r="N501" s="5" t="s">
        <v>1012</v>
      </c>
      <c r="O501" s="5" t="s">
        <v>138</v>
      </c>
      <c r="P501" s="7"/>
      <c r="Q501" s="17">
        <v>1194300</v>
      </c>
      <c r="R501" s="20"/>
      <c r="S501" s="7">
        <v>0</v>
      </c>
      <c r="T501" s="7">
        <v>0</v>
      </c>
      <c r="U501" s="8">
        <f>-S501-T501</f>
        <v>0</v>
      </c>
      <c r="V501" s="7"/>
      <c r="W501" s="17">
        <v>1194300</v>
      </c>
      <c r="X501" s="7">
        <v>0</v>
      </c>
      <c r="Y501" s="7">
        <v>0</v>
      </c>
      <c r="Z501" s="8"/>
      <c r="AA501" s="7"/>
      <c r="AB501" s="8">
        <v>0</v>
      </c>
      <c r="AC501" s="20"/>
      <c r="AD501" s="8"/>
    </row>
    <row r="502" spans="1:30">
      <c r="A502" s="14" t="s">
        <v>1180</v>
      </c>
      <c r="B502" s="4" t="s">
        <v>812</v>
      </c>
      <c r="C502" s="4" t="s">
        <v>1007</v>
      </c>
      <c r="D502" s="4" t="s">
        <v>936</v>
      </c>
      <c r="E502" s="4" t="s">
        <v>1178</v>
      </c>
      <c r="F502" s="16" t="str">
        <f t="shared" si="85"/>
        <v>Stützmauer MMZ, Erwerb von Gebäuden und Grundstücken</v>
      </c>
      <c r="G502" s="4" t="s">
        <v>1179</v>
      </c>
      <c r="H502" s="4" t="s">
        <v>937</v>
      </c>
      <c r="I502" s="4" t="s">
        <v>670</v>
      </c>
      <c r="J502" s="4" t="s">
        <v>84</v>
      </c>
      <c r="K502" s="14" t="s">
        <v>9</v>
      </c>
      <c r="L502" s="5" t="s">
        <v>1181</v>
      </c>
      <c r="M502" s="5" t="s">
        <v>938</v>
      </c>
      <c r="N502" s="5" t="s">
        <v>1012</v>
      </c>
      <c r="O502" s="5" t="s">
        <v>138</v>
      </c>
      <c r="P502" s="6">
        <v>0</v>
      </c>
      <c r="Q502" s="17"/>
      <c r="R502" s="19">
        <v>10000</v>
      </c>
      <c r="S502" s="7">
        <v>0</v>
      </c>
      <c r="T502" s="7">
        <v>0</v>
      </c>
      <c r="U502" s="8">
        <f>S502-T502</f>
        <v>0</v>
      </c>
      <c r="V502" s="6">
        <v>10000</v>
      </c>
      <c r="W502" s="17"/>
      <c r="X502" s="7">
        <v>10000</v>
      </c>
      <c r="Y502" s="7">
        <v>0</v>
      </c>
      <c r="Z502" s="8">
        <f>X502+Y502+AA502</f>
        <v>10000</v>
      </c>
      <c r="AA502" s="7">
        <v>0</v>
      </c>
      <c r="AB502" s="8"/>
      <c r="AC502" s="20">
        <f>IF(AA502-R502&gt;R502,R502,AA502)</f>
        <v>0</v>
      </c>
      <c r="AD502" s="8"/>
    </row>
    <row r="503" spans="1:30">
      <c r="A503" s="14" t="s">
        <v>1182</v>
      </c>
      <c r="B503" s="4" t="s">
        <v>812</v>
      </c>
      <c r="C503" s="4" t="s">
        <v>1007</v>
      </c>
      <c r="D503" s="4" t="s">
        <v>121</v>
      </c>
      <c r="E503" s="4" t="s">
        <v>1178</v>
      </c>
      <c r="F503" s="16" t="str">
        <f t="shared" si="85"/>
        <v xml:space="preserve">Stützmauer MMZ, Tiefbau </v>
      </c>
      <c r="G503" s="4" t="s">
        <v>1179</v>
      </c>
      <c r="H503" s="4" t="s">
        <v>122</v>
      </c>
      <c r="I503" s="4" t="s">
        <v>9</v>
      </c>
      <c r="J503" s="4" t="s">
        <v>123</v>
      </c>
      <c r="K503" s="14" t="s">
        <v>1183</v>
      </c>
      <c r="L503" s="5" t="s">
        <v>9</v>
      </c>
      <c r="M503" s="5" t="s">
        <v>124</v>
      </c>
      <c r="N503" s="5" t="s">
        <v>1012</v>
      </c>
      <c r="O503" s="5" t="s">
        <v>138</v>
      </c>
      <c r="P503" s="6">
        <v>1170000</v>
      </c>
      <c r="Q503" s="17"/>
      <c r="R503" s="19">
        <v>0</v>
      </c>
      <c r="S503" s="7">
        <v>0</v>
      </c>
      <c r="T503" s="7">
        <v>1170000</v>
      </c>
      <c r="U503" s="8">
        <f>S503-T503</f>
        <v>-1170000</v>
      </c>
      <c r="V503" s="6">
        <v>0</v>
      </c>
      <c r="W503" s="17"/>
      <c r="X503" s="7">
        <v>0</v>
      </c>
      <c r="Y503" s="7">
        <v>0</v>
      </c>
      <c r="Z503" s="8">
        <f>X503+Y503+AA503</f>
        <v>0</v>
      </c>
      <c r="AA503" s="7">
        <v>0</v>
      </c>
      <c r="AB503" s="8"/>
      <c r="AC503" s="20">
        <f>IF(AA503-R503&gt;R503,R503,AA503)</f>
        <v>0</v>
      </c>
      <c r="AD503" s="8"/>
    </row>
    <row r="504" spans="1:30">
      <c r="A504" s="14" t="s">
        <v>1184</v>
      </c>
      <c r="B504" s="4" t="s">
        <v>812</v>
      </c>
      <c r="C504" s="4" t="s">
        <v>1007</v>
      </c>
      <c r="D504" s="4" t="s">
        <v>731</v>
      </c>
      <c r="E504" s="4" t="s">
        <v>1178</v>
      </c>
      <c r="F504" s="16" t="str">
        <f t="shared" si="85"/>
        <v xml:space="preserve">Stützmauer MMZ, Planungsleistungen </v>
      </c>
      <c r="G504" s="4" t="s">
        <v>1179</v>
      </c>
      <c r="H504" s="4" t="s">
        <v>198</v>
      </c>
      <c r="I504" s="4" t="s">
        <v>9</v>
      </c>
      <c r="J504" s="4" t="s">
        <v>123</v>
      </c>
      <c r="K504" s="14" t="s">
        <v>1183</v>
      </c>
      <c r="L504" s="5" t="s">
        <v>9</v>
      </c>
      <c r="M504" s="5" t="s">
        <v>124</v>
      </c>
      <c r="N504" s="5" t="s">
        <v>1012</v>
      </c>
      <c r="O504" s="5" t="s">
        <v>138</v>
      </c>
      <c r="P504" s="6">
        <v>33000</v>
      </c>
      <c r="Q504" s="17"/>
      <c r="R504" s="19">
        <v>85000</v>
      </c>
      <c r="S504" s="7">
        <v>0</v>
      </c>
      <c r="T504" s="7">
        <v>33000</v>
      </c>
      <c r="U504" s="8">
        <f>S504-T504</f>
        <v>-33000</v>
      </c>
      <c r="V504" s="6">
        <v>85000</v>
      </c>
      <c r="W504" s="17"/>
      <c r="X504" s="7">
        <v>6454.23</v>
      </c>
      <c r="Y504" s="7">
        <v>0</v>
      </c>
      <c r="Z504" s="8">
        <f>X504+Y504+AA504</f>
        <v>15659.22</v>
      </c>
      <c r="AA504" s="7">
        <v>9204.99</v>
      </c>
      <c r="AB504" s="8"/>
      <c r="AC504" s="20">
        <f>IF(AA504-R504&gt;R504,R504,AA504)</f>
        <v>9204.99</v>
      </c>
      <c r="AD504" s="8"/>
    </row>
    <row r="505" spans="1:30" ht="15" customHeight="1">
      <c r="A505" s="14" t="s">
        <v>1185</v>
      </c>
      <c r="B505" s="4" t="s">
        <v>812</v>
      </c>
      <c r="C505" s="4" t="s">
        <v>1007</v>
      </c>
      <c r="D505" s="4" t="s">
        <v>395</v>
      </c>
      <c r="E505" s="4" t="s">
        <v>1186</v>
      </c>
      <c r="F505" s="16" t="str">
        <f t="shared" si="85"/>
        <v>Südbahnhof, Zuweisungen vom Land - Soziale Stadt Neustadt</v>
      </c>
      <c r="G505" s="4" t="s">
        <v>1187</v>
      </c>
      <c r="H505" s="4" t="s">
        <v>207</v>
      </c>
      <c r="I505" s="4" t="s">
        <v>397</v>
      </c>
      <c r="J505" s="4" t="s">
        <v>66</v>
      </c>
      <c r="K505" s="14" t="s">
        <v>9</v>
      </c>
      <c r="L505" s="5" t="s">
        <v>9</v>
      </c>
      <c r="M505" s="5" t="s">
        <v>9</v>
      </c>
      <c r="N505" s="5" t="s">
        <v>199</v>
      </c>
      <c r="O505" s="5" t="s">
        <v>200</v>
      </c>
      <c r="P505" s="7"/>
      <c r="Q505" s="17">
        <v>21200</v>
      </c>
      <c r="R505" s="20"/>
      <c r="S505" s="7">
        <v>0</v>
      </c>
      <c r="T505" s="7">
        <v>0</v>
      </c>
      <c r="U505" s="8">
        <f>-S505-T505</f>
        <v>0</v>
      </c>
      <c r="V505" s="7"/>
      <c r="W505" s="17">
        <v>21200</v>
      </c>
      <c r="X505" s="7">
        <v>0</v>
      </c>
      <c r="Y505" s="7">
        <v>0</v>
      </c>
      <c r="Z505" s="8"/>
      <c r="AA505" s="7"/>
      <c r="AB505" s="8">
        <v>0</v>
      </c>
      <c r="AC505" s="20"/>
      <c r="AD505" s="8"/>
    </row>
    <row r="506" spans="1:30">
      <c r="A506" s="14" t="s">
        <v>1188</v>
      </c>
      <c r="B506" s="4" t="s">
        <v>812</v>
      </c>
      <c r="C506" s="4" t="s">
        <v>1007</v>
      </c>
      <c r="D506" s="4" t="s">
        <v>121</v>
      </c>
      <c r="E506" s="4" t="s">
        <v>1186</v>
      </c>
      <c r="F506" s="16" t="str">
        <f t="shared" si="85"/>
        <v xml:space="preserve">Südbahnhof, Tiefbau </v>
      </c>
      <c r="G506" s="4" t="s">
        <v>1187</v>
      </c>
      <c r="H506" s="4" t="s">
        <v>122</v>
      </c>
      <c r="I506" s="4" t="s">
        <v>9</v>
      </c>
      <c r="J506" s="4" t="s">
        <v>827</v>
      </c>
      <c r="K506" s="14" t="s">
        <v>9</v>
      </c>
      <c r="L506" s="5" t="s">
        <v>9</v>
      </c>
      <c r="M506" s="5" t="s">
        <v>44</v>
      </c>
      <c r="N506" s="5" t="s">
        <v>828</v>
      </c>
      <c r="O506" s="5" t="s">
        <v>829</v>
      </c>
      <c r="P506" s="6">
        <v>31800</v>
      </c>
      <c r="Q506" s="17"/>
      <c r="R506" s="19">
        <v>0</v>
      </c>
      <c r="S506" s="7">
        <v>0</v>
      </c>
      <c r="T506" s="7">
        <v>0</v>
      </c>
      <c r="U506" s="8">
        <f>S506-T506</f>
        <v>0</v>
      </c>
      <c r="V506" s="6">
        <v>31800</v>
      </c>
      <c r="W506" s="17"/>
      <c r="X506" s="7">
        <v>0</v>
      </c>
      <c r="Y506" s="7">
        <v>0</v>
      </c>
      <c r="Z506" s="8">
        <f>X506+Y506+AA506</f>
        <v>0</v>
      </c>
      <c r="AA506" s="7">
        <v>0</v>
      </c>
      <c r="AB506" s="8"/>
      <c r="AC506" s="20">
        <f>IF(AA506-R506&gt;R506,R506,AA506)</f>
        <v>0</v>
      </c>
      <c r="AD506" s="8"/>
    </row>
    <row r="507" spans="1:30" ht="15" customHeight="1">
      <c r="A507" s="14" t="s">
        <v>1189</v>
      </c>
      <c r="B507" s="4" t="s">
        <v>812</v>
      </c>
      <c r="C507" s="4" t="s">
        <v>1007</v>
      </c>
      <c r="D507" s="4" t="s">
        <v>606</v>
      </c>
      <c r="E507" s="4" t="s">
        <v>1190</v>
      </c>
      <c r="F507" s="16" t="str">
        <f t="shared" si="85"/>
        <v>Betonsanierung Kuh und Pferd, Zuschüsse vom übrigen Bereich</v>
      </c>
      <c r="G507" s="4" t="s">
        <v>1191</v>
      </c>
      <c r="H507" s="4" t="s">
        <v>608</v>
      </c>
      <c r="I507" s="4" t="s">
        <v>609</v>
      </c>
      <c r="J507" s="4" t="s">
        <v>66</v>
      </c>
      <c r="K507" s="14" t="s">
        <v>9</v>
      </c>
      <c r="L507" s="5" t="s">
        <v>1192</v>
      </c>
      <c r="M507" s="5" t="s">
        <v>68</v>
      </c>
      <c r="N507" s="5" t="s">
        <v>1012</v>
      </c>
      <c r="O507" s="5" t="s">
        <v>138</v>
      </c>
      <c r="P507" s="7"/>
      <c r="Q507" s="17">
        <v>38100</v>
      </c>
      <c r="R507" s="20"/>
      <c r="S507" s="7">
        <v>0</v>
      </c>
      <c r="T507" s="7">
        <v>0</v>
      </c>
      <c r="U507" s="8">
        <f>-S507-T507</f>
        <v>0</v>
      </c>
      <c r="V507" s="7"/>
      <c r="W507" s="17">
        <v>38100</v>
      </c>
      <c r="X507" s="7">
        <v>0</v>
      </c>
      <c r="Y507" s="7">
        <v>0</v>
      </c>
      <c r="Z507" s="8"/>
      <c r="AA507" s="7"/>
      <c r="AB507" s="8">
        <v>38100</v>
      </c>
      <c r="AC507" s="20"/>
      <c r="AD507" s="8"/>
    </row>
    <row r="508" spans="1:30">
      <c r="A508" s="14" t="s">
        <v>1193</v>
      </c>
      <c r="B508" s="4" t="s">
        <v>812</v>
      </c>
      <c r="C508" s="4" t="s">
        <v>1007</v>
      </c>
      <c r="D508" s="4" t="s">
        <v>121</v>
      </c>
      <c r="E508" s="4" t="s">
        <v>1190</v>
      </c>
      <c r="F508" s="16" t="str">
        <f t="shared" si="85"/>
        <v xml:space="preserve">Betonsanierung Kuh und Pferd, Tiefbau </v>
      </c>
      <c r="G508" s="4" t="s">
        <v>1191</v>
      </c>
      <c r="H508" s="4" t="s">
        <v>122</v>
      </c>
      <c r="I508" s="4" t="s">
        <v>9</v>
      </c>
      <c r="J508" s="4" t="s">
        <v>123</v>
      </c>
      <c r="K508" s="14" t="s">
        <v>1194</v>
      </c>
      <c r="L508" s="5" t="s">
        <v>1195</v>
      </c>
      <c r="M508" s="5" t="s">
        <v>124</v>
      </c>
      <c r="N508" s="5" t="s">
        <v>1012</v>
      </c>
      <c r="O508" s="5" t="s">
        <v>138</v>
      </c>
      <c r="P508" s="6">
        <v>56300</v>
      </c>
      <c r="Q508" s="17"/>
      <c r="R508" s="19">
        <v>0</v>
      </c>
      <c r="S508" s="7">
        <v>0</v>
      </c>
      <c r="T508" s="7">
        <v>0</v>
      </c>
      <c r="U508" s="8">
        <f>S508-T508</f>
        <v>0</v>
      </c>
      <c r="V508" s="6">
        <v>56300</v>
      </c>
      <c r="W508" s="17"/>
      <c r="X508" s="7">
        <v>58736.3</v>
      </c>
      <c r="Y508" s="7">
        <v>0</v>
      </c>
      <c r="Z508" s="8">
        <f>X508+Y508+AA508</f>
        <v>76586.3</v>
      </c>
      <c r="AA508" s="7">
        <v>17850</v>
      </c>
      <c r="AB508" s="8"/>
      <c r="AC508" s="20">
        <f>IF(AA508-R508&gt;R508,R508,AA508)</f>
        <v>0</v>
      </c>
      <c r="AD508" s="8"/>
    </row>
    <row r="509" spans="1:30">
      <c r="A509" s="14" t="s">
        <v>1196</v>
      </c>
      <c r="B509" s="4" t="s">
        <v>812</v>
      </c>
      <c r="C509" s="4" t="s">
        <v>1007</v>
      </c>
      <c r="D509" s="4" t="s">
        <v>731</v>
      </c>
      <c r="E509" s="4" t="s">
        <v>1190</v>
      </c>
      <c r="F509" s="16" t="str">
        <f t="shared" si="85"/>
        <v xml:space="preserve">Betonsanierung Kuh und Pferd, Planungsleistungen </v>
      </c>
      <c r="G509" s="4" t="s">
        <v>1191</v>
      </c>
      <c r="H509" s="4" t="s">
        <v>198</v>
      </c>
      <c r="I509" s="4" t="s">
        <v>9</v>
      </c>
      <c r="J509" s="4" t="s">
        <v>123</v>
      </c>
      <c r="K509" s="14" t="s">
        <v>1194</v>
      </c>
      <c r="L509" s="5" t="s">
        <v>1195</v>
      </c>
      <c r="M509" s="5" t="s">
        <v>124</v>
      </c>
      <c r="N509" s="5" t="s">
        <v>1012</v>
      </c>
      <c r="O509" s="5" t="s">
        <v>138</v>
      </c>
      <c r="P509" s="6">
        <v>21400</v>
      </c>
      <c r="Q509" s="17"/>
      <c r="R509" s="19">
        <v>0</v>
      </c>
      <c r="S509" s="7">
        <v>0</v>
      </c>
      <c r="T509" s="7">
        <v>0</v>
      </c>
      <c r="U509" s="8">
        <f>S509-T509</f>
        <v>0</v>
      </c>
      <c r="V509" s="6">
        <v>21400</v>
      </c>
      <c r="W509" s="17"/>
      <c r="X509" s="7">
        <v>0</v>
      </c>
      <c r="Y509" s="7">
        <v>0</v>
      </c>
      <c r="Z509" s="8">
        <f>X509+Y509+AA509</f>
        <v>0</v>
      </c>
      <c r="AA509" s="7">
        <v>0</v>
      </c>
      <c r="AB509" s="8"/>
      <c r="AC509" s="20">
        <f>IF(AA509-R509&gt;R509,R509,AA509)</f>
        <v>0</v>
      </c>
      <c r="AD509" s="8"/>
    </row>
    <row r="510" spans="1:30" ht="15" customHeight="1">
      <c r="A510" s="14" t="s">
        <v>1197</v>
      </c>
      <c r="B510" s="4" t="s">
        <v>812</v>
      </c>
      <c r="C510" s="4" t="s">
        <v>1007</v>
      </c>
      <c r="D510" s="4" t="s">
        <v>65</v>
      </c>
      <c r="E510" s="4" t="s">
        <v>1198</v>
      </c>
      <c r="F510" s="16" t="str">
        <f t="shared" si="85"/>
        <v xml:space="preserve">Überbausanierung BW 28 - Carl-Robert-Straße, Zuw. vom Land </v>
      </c>
      <c r="G510" s="4" t="s">
        <v>1199</v>
      </c>
      <c r="H510" s="4" t="s">
        <v>1542</v>
      </c>
      <c r="I510" s="4" t="s">
        <v>9</v>
      </c>
      <c r="J510" s="4" t="s">
        <v>66</v>
      </c>
      <c r="K510" s="14" t="s">
        <v>9</v>
      </c>
      <c r="L510" s="5" t="s">
        <v>1086</v>
      </c>
      <c r="M510" s="5" t="s">
        <v>801</v>
      </c>
      <c r="N510" s="5" t="s">
        <v>1012</v>
      </c>
      <c r="O510" s="5" t="s">
        <v>138</v>
      </c>
      <c r="P510" s="7"/>
      <c r="Q510" s="17">
        <v>420000</v>
      </c>
      <c r="R510" s="20"/>
      <c r="S510" s="7">
        <v>0</v>
      </c>
      <c r="T510" s="7">
        <v>0</v>
      </c>
      <c r="U510" s="8">
        <f>-S510-T510</f>
        <v>0</v>
      </c>
      <c r="V510" s="7"/>
      <c r="W510" s="17">
        <v>420000</v>
      </c>
      <c r="X510" s="7">
        <v>0</v>
      </c>
      <c r="Y510" s="7">
        <v>0</v>
      </c>
      <c r="Z510" s="8"/>
      <c r="AA510" s="7"/>
      <c r="AB510" s="8">
        <v>0</v>
      </c>
      <c r="AC510" s="20"/>
      <c r="AD510" s="8"/>
    </row>
    <row r="511" spans="1:30">
      <c r="A511" s="14" t="s">
        <v>1200</v>
      </c>
      <c r="B511" s="4" t="s">
        <v>812</v>
      </c>
      <c r="C511" s="4" t="s">
        <v>1007</v>
      </c>
      <c r="D511" s="4" t="s">
        <v>121</v>
      </c>
      <c r="E511" s="4" t="s">
        <v>1198</v>
      </c>
      <c r="F511" s="16" t="str">
        <f t="shared" si="85"/>
        <v xml:space="preserve">Überbausanierung BW 28 - Carl-Robert-Straße, Tiefbau </v>
      </c>
      <c r="G511" s="4" t="s">
        <v>1199</v>
      </c>
      <c r="H511" s="4" t="s">
        <v>122</v>
      </c>
      <c r="I511" s="4" t="s">
        <v>9</v>
      </c>
      <c r="J511" s="4" t="s">
        <v>123</v>
      </c>
      <c r="K511" s="14" t="s">
        <v>1201</v>
      </c>
      <c r="L511" s="5" t="s">
        <v>1084</v>
      </c>
      <c r="M511" s="5" t="s">
        <v>124</v>
      </c>
      <c r="N511" s="5" t="s">
        <v>1012</v>
      </c>
      <c r="O511" s="5" t="s">
        <v>138</v>
      </c>
      <c r="P511" s="6">
        <v>500000</v>
      </c>
      <c r="Q511" s="17"/>
      <c r="R511" s="19">
        <v>0</v>
      </c>
      <c r="S511" s="7">
        <v>0</v>
      </c>
      <c r="T511" s="7">
        <v>500000</v>
      </c>
      <c r="U511" s="8">
        <f>S511-T511</f>
        <v>-500000</v>
      </c>
      <c r="V511" s="6">
        <v>0</v>
      </c>
      <c r="W511" s="17"/>
      <c r="X511" s="7">
        <v>0</v>
      </c>
      <c r="Y511" s="7">
        <v>0</v>
      </c>
      <c r="Z511" s="8">
        <f>X511+Y511+AA511</f>
        <v>0</v>
      </c>
      <c r="AA511" s="7">
        <v>0</v>
      </c>
      <c r="AB511" s="8"/>
      <c r="AC511" s="20">
        <f>IF(AA511-R511&gt;R511,R511,AA511)</f>
        <v>0</v>
      </c>
      <c r="AD511" s="8"/>
    </row>
    <row r="512" spans="1:30">
      <c r="A512" s="14" t="s">
        <v>1202</v>
      </c>
      <c r="B512" s="4" t="s">
        <v>812</v>
      </c>
      <c r="C512" s="4" t="s">
        <v>1007</v>
      </c>
      <c r="D512" s="4" t="s">
        <v>731</v>
      </c>
      <c r="E512" s="4" t="s">
        <v>1198</v>
      </c>
      <c r="F512" s="16" t="str">
        <f t="shared" si="85"/>
        <v xml:space="preserve">Überbausanierung BW 28 - Carl-Robert-Straße, Planungsleistungen </v>
      </c>
      <c r="G512" s="4" t="s">
        <v>1199</v>
      </c>
      <c r="H512" s="4" t="s">
        <v>198</v>
      </c>
      <c r="I512" s="4" t="s">
        <v>9</v>
      </c>
      <c r="J512" s="4" t="s">
        <v>123</v>
      </c>
      <c r="K512" s="14" t="s">
        <v>1201</v>
      </c>
      <c r="L512" s="5" t="s">
        <v>1084</v>
      </c>
      <c r="M512" s="5" t="s">
        <v>124</v>
      </c>
      <c r="N512" s="5" t="s">
        <v>1012</v>
      </c>
      <c r="O512" s="5" t="s">
        <v>138</v>
      </c>
      <c r="P512" s="6">
        <v>120000</v>
      </c>
      <c r="Q512" s="17"/>
      <c r="R512" s="19">
        <v>0</v>
      </c>
      <c r="S512" s="7">
        <v>0</v>
      </c>
      <c r="T512" s="7">
        <v>20500</v>
      </c>
      <c r="U512" s="8">
        <f>S512-T512</f>
        <v>-20500</v>
      </c>
      <c r="V512" s="6">
        <v>99500</v>
      </c>
      <c r="W512" s="17"/>
      <c r="X512" s="7">
        <v>54047.11</v>
      </c>
      <c r="Y512" s="7">
        <v>0</v>
      </c>
      <c r="Z512" s="8">
        <f>X512+Y512+AA512</f>
        <v>54047.11</v>
      </c>
      <c r="AA512" s="7">
        <v>0</v>
      </c>
      <c r="AB512" s="8"/>
      <c r="AC512" s="20">
        <f>IF(AA512-R512&gt;R512,R512,AA512)</f>
        <v>0</v>
      </c>
      <c r="AD512" s="8"/>
    </row>
    <row r="513" spans="1:30" ht="15" customHeight="1">
      <c r="A513" s="14" t="s">
        <v>1203</v>
      </c>
      <c r="B513" s="4" t="s">
        <v>812</v>
      </c>
      <c r="C513" s="4" t="s">
        <v>1007</v>
      </c>
      <c r="D513" s="4" t="s">
        <v>65</v>
      </c>
      <c r="E513" s="4" t="s">
        <v>1204</v>
      </c>
      <c r="F513" s="16" t="str">
        <f t="shared" si="85"/>
        <v xml:space="preserve">Dessauer/Paracelsusstr.-Dessauer Brücke, Zuw. vom Land </v>
      </c>
      <c r="G513" s="4" t="s">
        <v>1205</v>
      </c>
      <c r="H513" s="4" t="s">
        <v>1542</v>
      </c>
      <c r="I513" s="4" t="s">
        <v>9</v>
      </c>
      <c r="J513" s="4" t="s">
        <v>66</v>
      </c>
      <c r="K513" s="14" t="s">
        <v>9</v>
      </c>
      <c r="L513" s="5" t="s">
        <v>1086</v>
      </c>
      <c r="M513" s="5" t="s">
        <v>801</v>
      </c>
      <c r="N513" s="5" t="s">
        <v>1012</v>
      </c>
      <c r="O513" s="5" t="s">
        <v>138</v>
      </c>
      <c r="P513" s="7"/>
      <c r="Q513" s="17">
        <v>210000</v>
      </c>
      <c r="R513" s="20"/>
      <c r="S513" s="7">
        <v>0</v>
      </c>
      <c r="T513" s="7">
        <v>0</v>
      </c>
      <c r="U513" s="8">
        <f>-S513-T513</f>
        <v>0</v>
      </c>
      <c r="V513" s="7"/>
      <c r="W513" s="17">
        <v>210000</v>
      </c>
      <c r="X513" s="7">
        <v>0</v>
      </c>
      <c r="Y513" s="7">
        <v>0</v>
      </c>
      <c r="Z513" s="8"/>
      <c r="AA513" s="7"/>
      <c r="AB513" s="8">
        <v>0</v>
      </c>
      <c r="AC513" s="20"/>
      <c r="AD513" s="8"/>
    </row>
    <row r="514" spans="1:30">
      <c r="A514" s="14" t="s">
        <v>1206</v>
      </c>
      <c r="B514" s="4" t="s">
        <v>812</v>
      </c>
      <c r="C514" s="4" t="s">
        <v>1007</v>
      </c>
      <c r="D514" s="4" t="s">
        <v>121</v>
      </c>
      <c r="E514" s="4" t="s">
        <v>1204</v>
      </c>
      <c r="F514" s="16" t="str">
        <f t="shared" si="85"/>
        <v xml:space="preserve">Dessauer/Paracelsusstr.-Dessauer Brücke, Tiefbau </v>
      </c>
      <c r="G514" s="4" t="s">
        <v>1205</v>
      </c>
      <c r="H514" s="4" t="s">
        <v>122</v>
      </c>
      <c r="I514" s="4" t="s">
        <v>9</v>
      </c>
      <c r="J514" s="4" t="s">
        <v>123</v>
      </c>
      <c r="K514" s="14" t="s">
        <v>1207</v>
      </c>
      <c r="L514" s="5" t="s">
        <v>1084</v>
      </c>
      <c r="M514" s="5" t="s">
        <v>796</v>
      </c>
      <c r="N514" s="5" t="s">
        <v>1012</v>
      </c>
      <c r="O514" s="5" t="s">
        <v>138</v>
      </c>
      <c r="P514" s="6">
        <v>250000</v>
      </c>
      <c r="Q514" s="17"/>
      <c r="R514" s="19">
        <v>0</v>
      </c>
      <c r="S514" s="7">
        <v>0</v>
      </c>
      <c r="T514" s="7">
        <v>0</v>
      </c>
      <c r="U514" s="8">
        <f t="shared" ref="U514:U520" si="89">S514-T514</f>
        <v>0</v>
      </c>
      <c r="V514" s="6">
        <v>250000</v>
      </c>
      <c r="W514" s="17"/>
      <c r="X514" s="7">
        <v>0</v>
      </c>
      <c r="Y514" s="7">
        <v>0</v>
      </c>
      <c r="Z514" s="8">
        <f t="shared" ref="Z514:Z520" si="90">X514+Y514+AA514</f>
        <v>0</v>
      </c>
      <c r="AA514" s="7">
        <v>0</v>
      </c>
      <c r="AB514" s="8"/>
      <c r="AC514" s="20">
        <f t="shared" ref="AC514:AC520" si="91">IF(AA514-R514&gt;R514,R514,AA514)</f>
        <v>0</v>
      </c>
      <c r="AD514" s="8"/>
    </row>
    <row r="515" spans="1:30">
      <c r="A515" s="14" t="s">
        <v>1208</v>
      </c>
      <c r="B515" s="4" t="s">
        <v>812</v>
      </c>
      <c r="C515" s="4" t="s">
        <v>1007</v>
      </c>
      <c r="D515" s="4" t="s">
        <v>731</v>
      </c>
      <c r="E515" s="4" t="s">
        <v>1204</v>
      </c>
      <c r="F515" s="16" t="str">
        <f t="shared" si="85"/>
        <v xml:space="preserve">Dessauer/Paracelsusstr.-Dessauer Brücke, Planungsleistungen </v>
      </c>
      <c r="G515" s="4" t="s">
        <v>1205</v>
      </c>
      <c r="H515" s="4" t="s">
        <v>198</v>
      </c>
      <c r="I515" s="4" t="s">
        <v>9</v>
      </c>
      <c r="J515" s="4" t="s">
        <v>123</v>
      </c>
      <c r="K515" s="14" t="s">
        <v>1207</v>
      </c>
      <c r="L515" s="5" t="s">
        <v>1084</v>
      </c>
      <c r="M515" s="5" t="s">
        <v>796</v>
      </c>
      <c r="N515" s="5" t="s">
        <v>1012</v>
      </c>
      <c r="O515" s="5" t="s">
        <v>138</v>
      </c>
      <c r="P515" s="6">
        <v>50000</v>
      </c>
      <c r="Q515" s="17"/>
      <c r="R515" s="19">
        <v>0</v>
      </c>
      <c r="S515" s="7">
        <v>0</v>
      </c>
      <c r="T515" s="7">
        <v>0</v>
      </c>
      <c r="U515" s="8">
        <f t="shared" si="89"/>
        <v>0</v>
      </c>
      <c r="V515" s="6">
        <v>50000</v>
      </c>
      <c r="W515" s="17"/>
      <c r="X515" s="7">
        <v>2036.53</v>
      </c>
      <c r="Y515" s="7">
        <v>0</v>
      </c>
      <c r="Z515" s="8">
        <f t="shared" si="90"/>
        <v>9079.9600000000009</v>
      </c>
      <c r="AA515" s="7">
        <v>7043.43</v>
      </c>
      <c r="AB515" s="8"/>
      <c r="AC515" s="20">
        <f t="shared" si="91"/>
        <v>0</v>
      </c>
      <c r="AD515" s="8"/>
    </row>
    <row r="516" spans="1:30">
      <c r="A516" s="14" t="s">
        <v>1209</v>
      </c>
      <c r="B516" s="4" t="s">
        <v>812</v>
      </c>
      <c r="C516" s="4" t="s">
        <v>1007</v>
      </c>
      <c r="D516" s="4" t="s">
        <v>121</v>
      </c>
      <c r="E516" s="4" t="s">
        <v>1210</v>
      </c>
      <c r="F516" s="16" t="str">
        <f t="shared" si="85"/>
        <v xml:space="preserve">Fußgängerüberwege, Tiefbau </v>
      </c>
      <c r="G516" s="4" t="s">
        <v>1211</v>
      </c>
      <c r="H516" s="4" t="s">
        <v>122</v>
      </c>
      <c r="I516" s="4" t="s">
        <v>9</v>
      </c>
      <c r="J516" s="4" t="s">
        <v>123</v>
      </c>
      <c r="K516" s="14" t="s">
        <v>9</v>
      </c>
      <c r="L516" s="5" t="s">
        <v>48</v>
      </c>
      <c r="M516" s="5" t="s">
        <v>796</v>
      </c>
      <c r="N516" s="5" t="s">
        <v>1012</v>
      </c>
      <c r="O516" s="5" t="s">
        <v>138</v>
      </c>
      <c r="P516" s="6">
        <v>0</v>
      </c>
      <c r="Q516" s="17"/>
      <c r="R516" s="19">
        <v>39400</v>
      </c>
      <c r="S516" s="7">
        <v>23400</v>
      </c>
      <c r="T516" s="7">
        <v>0</v>
      </c>
      <c r="U516" s="8">
        <f t="shared" si="89"/>
        <v>23400</v>
      </c>
      <c r="V516" s="6">
        <v>62800</v>
      </c>
      <c r="W516" s="17"/>
      <c r="X516" s="7">
        <v>62744.77</v>
      </c>
      <c r="Y516" s="7">
        <v>0</v>
      </c>
      <c r="Z516" s="8">
        <f t="shared" si="90"/>
        <v>62744.77</v>
      </c>
      <c r="AA516" s="7">
        <v>0</v>
      </c>
      <c r="AB516" s="8"/>
      <c r="AC516" s="20">
        <f t="shared" si="91"/>
        <v>0</v>
      </c>
      <c r="AD516" s="8"/>
    </row>
    <row r="517" spans="1:30">
      <c r="A517" s="14" t="s">
        <v>1212</v>
      </c>
      <c r="B517" s="4" t="s">
        <v>812</v>
      </c>
      <c r="C517" s="4" t="s">
        <v>1007</v>
      </c>
      <c r="D517" s="4" t="s">
        <v>731</v>
      </c>
      <c r="E517" s="4" t="s">
        <v>1213</v>
      </c>
      <c r="F517" s="16" t="str">
        <f t="shared" si="85"/>
        <v xml:space="preserve">Hafenbahntrasse, Planungsleistungen </v>
      </c>
      <c r="G517" s="4" t="s">
        <v>1214</v>
      </c>
      <c r="H517" s="4" t="s">
        <v>198</v>
      </c>
      <c r="I517" s="4" t="s">
        <v>9</v>
      </c>
      <c r="J517" s="4" t="s">
        <v>123</v>
      </c>
      <c r="K517" s="14" t="s">
        <v>9</v>
      </c>
      <c r="L517" s="5" t="s">
        <v>195</v>
      </c>
      <c r="M517" s="5" t="s">
        <v>775</v>
      </c>
      <c r="N517" s="5" t="s">
        <v>199</v>
      </c>
      <c r="O517" s="5" t="s">
        <v>200</v>
      </c>
      <c r="P517" s="6">
        <v>0</v>
      </c>
      <c r="Q517" s="17"/>
      <c r="R517" s="19">
        <v>0</v>
      </c>
      <c r="S517" s="7">
        <v>1700</v>
      </c>
      <c r="T517" s="7">
        <v>0</v>
      </c>
      <c r="U517" s="8">
        <f t="shared" si="89"/>
        <v>1700</v>
      </c>
      <c r="V517" s="6">
        <v>1700</v>
      </c>
      <c r="W517" s="17"/>
      <c r="X517" s="7">
        <v>0.01</v>
      </c>
      <c r="Y517" s="7">
        <v>0</v>
      </c>
      <c r="Z517" s="8">
        <f t="shared" si="90"/>
        <v>1686.81</v>
      </c>
      <c r="AA517" s="7">
        <v>1686.8</v>
      </c>
      <c r="AB517" s="8"/>
      <c r="AC517" s="20">
        <f t="shared" si="91"/>
        <v>0</v>
      </c>
      <c r="AD517" s="8"/>
    </row>
    <row r="518" spans="1:30">
      <c r="A518" s="14" t="s">
        <v>1215</v>
      </c>
      <c r="B518" s="4" t="s">
        <v>812</v>
      </c>
      <c r="C518" s="4" t="s">
        <v>1007</v>
      </c>
      <c r="D518" s="4" t="s">
        <v>121</v>
      </c>
      <c r="E518" s="4" t="s">
        <v>1216</v>
      </c>
      <c r="F518" s="16" t="str">
        <f t="shared" si="85"/>
        <v xml:space="preserve">Voßstraße, Tiefbau </v>
      </c>
      <c r="G518" s="4" t="s">
        <v>1217</v>
      </c>
      <c r="H518" s="4" t="s">
        <v>122</v>
      </c>
      <c r="I518" s="4" t="s">
        <v>9</v>
      </c>
      <c r="J518" s="4" t="s">
        <v>123</v>
      </c>
      <c r="K518" s="14" t="s">
        <v>9</v>
      </c>
      <c r="L518" s="5" t="s">
        <v>1052</v>
      </c>
      <c r="M518" s="5" t="s">
        <v>796</v>
      </c>
      <c r="N518" s="5" t="s">
        <v>1012</v>
      </c>
      <c r="O518" s="5" t="s">
        <v>138</v>
      </c>
      <c r="P518" s="6">
        <v>0</v>
      </c>
      <c r="Q518" s="17"/>
      <c r="R518" s="19">
        <v>27200</v>
      </c>
      <c r="S518" s="7">
        <v>0</v>
      </c>
      <c r="T518" s="7">
        <v>0</v>
      </c>
      <c r="U518" s="8">
        <f t="shared" si="89"/>
        <v>0</v>
      </c>
      <c r="V518" s="6">
        <v>27200</v>
      </c>
      <c r="W518" s="17"/>
      <c r="X518" s="7">
        <v>27263.119999999999</v>
      </c>
      <c r="Y518" s="7">
        <v>0</v>
      </c>
      <c r="Z518" s="8">
        <f t="shared" si="90"/>
        <v>27263.119999999999</v>
      </c>
      <c r="AA518" s="7">
        <v>0</v>
      </c>
      <c r="AB518" s="8"/>
      <c r="AC518" s="20">
        <f t="shared" si="91"/>
        <v>0</v>
      </c>
      <c r="AD518" s="8"/>
    </row>
    <row r="519" spans="1:30">
      <c r="A519" s="14" t="s">
        <v>1218</v>
      </c>
      <c r="B519" s="4" t="s">
        <v>812</v>
      </c>
      <c r="C519" s="4" t="s">
        <v>1007</v>
      </c>
      <c r="D519" s="4" t="s">
        <v>502</v>
      </c>
      <c r="E519" s="4" t="s">
        <v>1219</v>
      </c>
      <c r="F519" s="16" t="str">
        <f t="shared" si="85"/>
        <v>Straßenbahn Halle/Halle-Neustadt - Riebeckplatz, Invest.-zuschuss an komm. öffentl.-wirtsch. Untern.</v>
      </c>
      <c r="G519" s="4" t="s">
        <v>1220</v>
      </c>
      <c r="H519" s="4" t="s">
        <v>504</v>
      </c>
      <c r="I519" s="4" t="s">
        <v>505</v>
      </c>
      <c r="J519" s="4" t="s">
        <v>123</v>
      </c>
      <c r="K519" s="14" t="s">
        <v>9</v>
      </c>
      <c r="L519" s="5" t="s">
        <v>48</v>
      </c>
      <c r="M519" s="5" t="s">
        <v>771</v>
      </c>
      <c r="N519" s="5" t="s">
        <v>1012</v>
      </c>
      <c r="O519" s="5" t="s">
        <v>138</v>
      </c>
      <c r="P519" s="6">
        <v>0</v>
      </c>
      <c r="Q519" s="17"/>
      <c r="R519" s="19">
        <v>18300</v>
      </c>
      <c r="S519" s="7">
        <v>0</v>
      </c>
      <c r="T519" s="7">
        <v>0</v>
      </c>
      <c r="U519" s="8">
        <f t="shared" si="89"/>
        <v>0</v>
      </c>
      <c r="V519" s="6">
        <v>18300</v>
      </c>
      <c r="W519" s="17"/>
      <c r="X519" s="7">
        <v>18294.59</v>
      </c>
      <c r="Y519" s="7">
        <v>0</v>
      </c>
      <c r="Z519" s="8">
        <f t="shared" si="90"/>
        <v>18294.59</v>
      </c>
      <c r="AA519" s="7">
        <v>0</v>
      </c>
      <c r="AB519" s="8"/>
      <c r="AC519" s="20">
        <f t="shared" si="91"/>
        <v>0</v>
      </c>
      <c r="AD519" s="8"/>
    </row>
    <row r="520" spans="1:30">
      <c r="A520" s="14" t="s">
        <v>1221</v>
      </c>
      <c r="B520" s="4" t="s">
        <v>812</v>
      </c>
      <c r="C520" s="4" t="s">
        <v>1007</v>
      </c>
      <c r="D520" s="4" t="s">
        <v>255</v>
      </c>
      <c r="E520" s="4" t="s">
        <v>1222</v>
      </c>
      <c r="F520" s="16" t="str">
        <f t="shared" si="85"/>
        <v>Stufen Ritter-Haus, Investitionszuschuss an private Unternehmen</v>
      </c>
      <c r="G520" s="4" t="s">
        <v>1223</v>
      </c>
      <c r="H520" s="4" t="s">
        <v>258</v>
      </c>
      <c r="I520" s="4" t="s">
        <v>259</v>
      </c>
      <c r="J520" s="4" t="s">
        <v>123</v>
      </c>
      <c r="K520" s="14" t="s">
        <v>9</v>
      </c>
      <c r="L520" s="5" t="s">
        <v>1224</v>
      </c>
      <c r="M520" s="5" t="s">
        <v>260</v>
      </c>
      <c r="N520" s="5" t="s">
        <v>1012</v>
      </c>
      <c r="O520" s="5" t="s">
        <v>138</v>
      </c>
      <c r="P520" s="6">
        <v>0</v>
      </c>
      <c r="Q520" s="17"/>
      <c r="R520" s="19">
        <v>0</v>
      </c>
      <c r="S520" s="7">
        <v>0</v>
      </c>
      <c r="T520" s="7">
        <v>0</v>
      </c>
      <c r="U520" s="8">
        <f t="shared" si="89"/>
        <v>0</v>
      </c>
      <c r="V520" s="6">
        <v>0</v>
      </c>
      <c r="W520" s="17"/>
      <c r="X520" s="7">
        <v>16033.55</v>
      </c>
      <c r="Y520" s="7">
        <v>0</v>
      </c>
      <c r="Z520" s="8">
        <f t="shared" si="90"/>
        <v>16033.55</v>
      </c>
      <c r="AA520" s="7">
        <v>0</v>
      </c>
      <c r="AB520" s="8"/>
      <c r="AC520" s="20">
        <f t="shared" si="91"/>
        <v>0</v>
      </c>
      <c r="AD520" s="8"/>
    </row>
    <row r="521" spans="1:30" ht="15" customHeight="1">
      <c r="A521" s="14" t="s">
        <v>1225</v>
      </c>
      <c r="B521" s="4" t="s">
        <v>812</v>
      </c>
      <c r="C521" s="4" t="s">
        <v>1007</v>
      </c>
      <c r="D521" s="4" t="s">
        <v>65</v>
      </c>
      <c r="E521" s="4" t="s">
        <v>1226</v>
      </c>
      <c r="F521" s="16" t="str">
        <f t="shared" si="85"/>
        <v xml:space="preserve">Weststraße, kreuzungsbedingte Kosten L164n, Zuw. vom Land </v>
      </c>
      <c r="G521" s="4" t="s">
        <v>1227</v>
      </c>
      <c r="H521" s="4" t="s">
        <v>1542</v>
      </c>
      <c r="I521" s="4" t="s">
        <v>9</v>
      </c>
      <c r="J521" s="4" t="s">
        <v>66</v>
      </c>
      <c r="K521" s="14" t="s">
        <v>9</v>
      </c>
      <c r="L521" s="5" t="s">
        <v>1228</v>
      </c>
      <c r="M521" s="5" t="s">
        <v>870</v>
      </c>
      <c r="N521" s="5" t="s">
        <v>1012</v>
      </c>
      <c r="O521" s="5" t="s">
        <v>138</v>
      </c>
      <c r="P521" s="7"/>
      <c r="Q521" s="17">
        <v>80000</v>
      </c>
      <c r="R521" s="20"/>
      <c r="S521" s="7">
        <v>0</v>
      </c>
      <c r="T521" s="7">
        <v>0</v>
      </c>
      <c r="U521" s="8">
        <f>-S521-T521</f>
        <v>0</v>
      </c>
      <c r="V521" s="7"/>
      <c r="W521" s="17">
        <v>80000</v>
      </c>
      <c r="X521" s="7">
        <v>0</v>
      </c>
      <c r="Y521" s="7">
        <v>0</v>
      </c>
      <c r="Z521" s="8"/>
      <c r="AA521" s="7"/>
      <c r="AB521" s="8">
        <v>0</v>
      </c>
      <c r="AC521" s="20"/>
      <c r="AD521" s="8"/>
    </row>
    <row r="522" spans="1:30">
      <c r="A522" s="14" t="s">
        <v>1229</v>
      </c>
      <c r="B522" s="4" t="s">
        <v>812</v>
      </c>
      <c r="C522" s="4" t="s">
        <v>1007</v>
      </c>
      <c r="D522" s="4" t="s">
        <v>121</v>
      </c>
      <c r="E522" s="4" t="s">
        <v>1226</v>
      </c>
      <c r="F522" s="16" t="str">
        <f t="shared" si="85"/>
        <v xml:space="preserve">Weststraße, kreuzungsbedingte Kosten L164n, Tiefbau </v>
      </c>
      <c r="G522" s="4" t="s">
        <v>1227</v>
      </c>
      <c r="H522" s="4" t="s">
        <v>122</v>
      </c>
      <c r="I522" s="4" t="s">
        <v>9</v>
      </c>
      <c r="J522" s="4" t="s">
        <v>123</v>
      </c>
      <c r="K522" s="14" t="s">
        <v>9</v>
      </c>
      <c r="L522" s="5" t="s">
        <v>945</v>
      </c>
      <c r="M522" s="5" t="s">
        <v>796</v>
      </c>
      <c r="N522" s="5" t="s">
        <v>1012</v>
      </c>
      <c r="O522" s="5" t="s">
        <v>138</v>
      </c>
      <c r="P522" s="6">
        <v>100000</v>
      </c>
      <c r="Q522" s="17"/>
      <c r="R522" s="19">
        <v>100000</v>
      </c>
      <c r="S522" s="7">
        <v>0</v>
      </c>
      <c r="T522" s="7">
        <v>100000</v>
      </c>
      <c r="U522" s="8">
        <f>S522-T522</f>
        <v>-100000</v>
      </c>
      <c r="V522" s="6">
        <v>100000</v>
      </c>
      <c r="W522" s="17"/>
      <c r="X522" s="7">
        <v>100000</v>
      </c>
      <c r="Y522" s="7">
        <v>0</v>
      </c>
      <c r="Z522" s="8">
        <f>X522+Y522+AA522</f>
        <v>100000</v>
      </c>
      <c r="AA522" s="7">
        <v>0</v>
      </c>
      <c r="AB522" s="8"/>
      <c r="AC522" s="20">
        <f>IF(AA522-R522&gt;R522,R522,AA522)</f>
        <v>0</v>
      </c>
      <c r="AD522" s="8"/>
    </row>
    <row r="523" spans="1:30">
      <c r="A523" s="14" t="s">
        <v>1230</v>
      </c>
      <c r="B523" s="4" t="s">
        <v>812</v>
      </c>
      <c r="C523" s="4" t="s">
        <v>1007</v>
      </c>
      <c r="D523" s="4" t="s">
        <v>936</v>
      </c>
      <c r="E523" s="4" t="s">
        <v>1231</v>
      </c>
      <c r="F523" s="16" t="str">
        <f t="shared" si="85"/>
        <v>Weststraße / Brücke, Erwerb von Gebäuden und Grundstücken</v>
      </c>
      <c r="G523" s="4" t="s">
        <v>1232</v>
      </c>
      <c r="H523" s="4" t="s">
        <v>937</v>
      </c>
      <c r="I523" s="4" t="s">
        <v>670</v>
      </c>
      <c r="J523" s="4" t="s">
        <v>84</v>
      </c>
      <c r="K523" s="14" t="s">
        <v>9</v>
      </c>
      <c r="L523" s="5" t="s">
        <v>1233</v>
      </c>
      <c r="M523" s="5" t="s">
        <v>938</v>
      </c>
      <c r="N523" s="5" t="s">
        <v>1012</v>
      </c>
      <c r="O523" s="5" t="s">
        <v>138</v>
      </c>
      <c r="P523" s="6">
        <v>0</v>
      </c>
      <c r="Q523" s="17"/>
      <c r="R523" s="19">
        <v>11500</v>
      </c>
      <c r="S523" s="7">
        <v>0</v>
      </c>
      <c r="T523" s="7">
        <v>0</v>
      </c>
      <c r="U523" s="8">
        <f>S523-T523</f>
        <v>0</v>
      </c>
      <c r="V523" s="6">
        <v>11500</v>
      </c>
      <c r="W523" s="17"/>
      <c r="X523" s="7">
        <v>11500</v>
      </c>
      <c r="Y523" s="7">
        <v>0</v>
      </c>
      <c r="Z523" s="8">
        <f>X523+Y523+AA523</f>
        <v>11500</v>
      </c>
      <c r="AA523" s="7">
        <v>0</v>
      </c>
      <c r="AB523" s="8"/>
      <c r="AC523" s="20">
        <f>IF(AA523-R523&gt;R523,R523,AA523)</f>
        <v>0</v>
      </c>
      <c r="AD523" s="8"/>
    </row>
    <row r="524" spans="1:30" ht="15" customHeight="1">
      <c r="A524" s="14" t="s">
        <v>1234</v>
      </c>
      <c r="B524" s="4" t="s">
        <v>812</v>
      </c>
      <c r="C524" s="4" t="s">
        <v>1007</v>
      </c>
      <c r="D524" s="4" t="s">
        <v>881</v>
      </c>
      <c r="E524" s="4" t="s">
        <v>1235</v>
      </c>
      <c r="F524" s="16" t="str">
        <f t="shared" si="85"/>
        <v>Charlottenstraße - Grüner Winkel (Insel B), Einnahmen aus der Abwicklung von Baumaßnahmen</v>
      </c>
      <c r="G524" s="4" t="s">
        <v>1236</v>
      </c>
      <c r="H524" s="4" t="s">
        <v>883</v>
      </c>
      <c r="I524" s="4" t="s">
        <v>884</v>
      </c>
      <c r="J524" s="4" t="s">
        <v>66</v>
      </c>
      <c r="K524" s="14" t="s">
        <v>9</v>
      </c>
      <c r="L524" s="5" t="s">
        <v>17</v>
      </c>
      <c r="M524" s="5" t="s">
        <v>109</v>
      </c>
      <c r="N524" s="5" t="s">
        <v>1012</v>
      </c>
      <c r="O524" s="5" t="s">
        <v>138</v>
      </c>
      <c r="P524" s="7"/>
      <c r="Q524" s="17">
        <v>0</v>
      </c>
      <c r="R524" s="20"/>
      <c r="S524" s="7">
        <v>0</v>
      </c>
      <c r="T524" s="7">
        <v>0</v>
      </c>
      <c r="U524" s="8">
        <f>-S524-T524</f>
        <v>0</v>
      </c>
      <c r="V524" s="7"/>
      <c r="W524" s="17">
        <v>0</v>
      </c>
      <c r="X524" s="7">
        <v>0</v>
      </c>
      <c r="Y524" s="7">
        <v>0</v>
      </c>
      <c r="Z524" s="8"/>
      <c r="AA524" s="7"/>
      <c r="AB524" s="8">
        <v>-916.72</v>
      </c>
      <c r="AC524" s="20"/>
      <c r="AD524" s="8"/>
    </row>
    <row r="525" spans="1:30">
      <c r="A525" s="14" t="s">
        <v>1237</v>
      </c>
      <c r="B525" s="4" t="s">
        <v>812</v>
      </c>
      <c r="C525" s="4" t="s">
        <v>1007</v>
      </c>
      <c r="D525" s="4" t="s">
        <v>121</v>
      </c>
      <c r="E525" s="4" t="s">
        <v>1238</v>
      </c>
      <c r="F525" s="16" t="str">
        <f t="shared" ref="F525:F589" si="92">TRIM(G525)&amp;", "&amp;TRIM(H525)&amp;" "&amp;TRIM(I525)</f>
        <v xml:space="preserve">Dünnschichtbeläge, Tiefbau </v>
      </c>
      <c r="G525" s="4" t="s">
        <v>1239</v>
      </c>
      <c r="H525" s="4" t="s">
        <v>122</v>
      </c>
      <c r="I525" s="4" t="s">
        <v>9</v>
      </c>
      <c r="J525" s="4" t="s">
        <v>123</v>
      </c>
      <c r="K525" s="14" t="s">
        <v>9</v>
      </c>
      <c r="L525" s="5" t="s">
        <v>48</v>
      </c>
      <c r="M525" s="5" t="s">
        <v>796</v>
      </c>
      <c r="N525" s="5" t="s">
        <v>1012</v>
      </c>
      <c r="O525" s="5" t="s">
        <v>138</v>
      </c>
      <c r="P525" s="6">
        <v>850000</v>
      </c>
      <c r="Q525" s="17"/>
      <c r="R525" s="19">
        <v>325200</v>
      </c>
      <c r="S525" s="7">
        <v>0</v>
      </c>
      <c r="T525" s="7">
        <v>400000</v>
      </c>
      <c r="U525" s="8">
        <f>S525-T525</f>
        <v>-400000</v>
      </c>
      <c r="V525" s="6">
        <v>775200</v>
      </c>
      <c r="W525" s="17"/>
      <c r="X525" s="7">
        <v>64670.44</v>
      </c>
      <c r="Y525" s="7">
        <v>0</v>
      </c>
      <c r="Z525" s="8">
        <f>X525+Y525+AA525</f>
        <v>320185.78000000003</v>
      </c>
      <c r="AA525" s="7">
        <v>255515.34</v>
      </c>
      <c r="AB525" s="8"/>
      <c r="AC525" s="20">
        <f>IF(AA525-R525&gt;R525,R525,AA525)</f>
        <v>255515.34</v>
      </c>
      <c r="AD525" s="8"/>
    </row>
    <row r="526" spans="1:30">
      <c r="A526" s="14" t="s">
        <v>1240</v>
      </c>
      <c r="B526" s="4" t="s">
        <v>812</v>
      </c>
      <c r="C526" s="4" t="s">
        <v>1007</v>
      </c>
      <c r="D526" s="4" t="s">
        <v>936</v>
      </c>
      <c r="E526" s="4" t="s">
        <v>1241</v>
      </c>
      <c r="F526" s="16" t="str">
        <f t="shared" si="92"/>
        <v>HES, 3. BA (3b1) B6 / Grenzstraße, Erwerb von Gebäuden und Grundstücken</v>
      </c>
      <c r="G526" s="4" t="s">
        <v>1242</v>
      </c>
      <c r="H526" s="4" t="s">
        <v>937</v>
      </c>
      <c r="I526" s="4" t="s">
        <v>670</v>
      </c>
      <c r="J526" s="4" t="s">
        <v>84</v>
      </c>
      <c r="K526" s="14" t="s">
        <v>9</v>
      </c>
      <c r="L526" s="5" t="s">
        <v>1119</v>
      </c>
      <c r="M526" s="5" t="s">
        <v>938</v>
      </c>
      <c r="N526" s="5" t="s">
        <v>1012</v>
      </c>
      <c r="O526" s="5" t="s">
        <v>138</v>
      </c>
      <c r="P526" s="6">
        <v>0</v>
      </c>
      <c r="Q526" s="17"/>
      <c r="R526" s="19">
        <v>7000</v>
      </c>
      <c r="S526" s="7">
        <v>0</v>
      </c>
      <c r="T526" s="7">
        <v>0</v>
      </c>
      <c r="U526" s="8">
        <f>S526-T526</f>
        <v>0</v>
      </c>
      <c r="V526" s="6">
        <v>7000</v>
      </c>
      <c r="W526" s="17"/>
      <c r="X526" s="7">
        <v>6964.3</v>
      </c>
      <c r="Y526" s="7">
        <v>0</v>
      </c>
      <c r="Z526" s="8">
        <f>X526+Y526+AA526</f>
        <v>7000</v>
      </c>
      <c r="AA526" s="7">
        <v>35.700000000000003</v>
      </c>
      <c r="AB526" s="8"/>
      <c r="AC526" s="20">
        <f>IF(AA526-R526&gt;R526,R526,AA526)</f>
        <v>35.700000000000003</v>
      </c>
      <c r="AD526" s="8"/>
    </row>
    <row r="527" spans="1:30">
      <c r="A527" s="14" t="s">
        <v>1243</v>
      </c>
      <c r="B527" s="4" t="s">
        <v>812</v>
      </c>
      <c r="C527" s="4" t="s">
        <v>1007</v>
      </c>
      <c r="D527" s="4" t="s">
        <v>121</v>
      </c>
      <c r="E527" s="4" t="s">
        <v>1241</v>
      </c>
      <c r="F527" s="16" t="str">
        <f t="shared" si="92"/>
        <v xml:space="preserve">HES, 3. BA (3b1) B6 / Grenzstraße, Tiefbau </v>
      </c>
      <c r="G527" s="4" t="s">
        <v>1242</v>
      </c>
      <c r="H527" s="4" t="s">
        <v>122</v>
      </c>
      <c r="I527" s="4" t="s">
        <v>9</v>
      </c>
      <c r="J527" s="4" t="s">
        <v>123</v>
      </c>
      <c r="K527" s="14" t="s">
        <v>9</v>
      </c>
      <c r="L527" s="5" t="s">
        <v>1119</v>
      </c>
      <c r="M527" s="5" t="s">
        <v>1244</v>
      </c>
      <c r="N527" s="5" t="s">
        <v>1012</v>
      </c>
      <c r="O527" s="5" t="s">
        <v>138</v>
      </c>
      <c r="P527" s="6">
        <v>0</v>
      </c>
      <c r="Q527" s="17"/>
      <c r="R527" s="19">
        <v>253200</v>
      </c>
      <c r="S527" s="7">
        <v>0</v>
      </c>
      <c r="T527" s="7">
        <v>0</v>
      </c>
      <c r="U527" s="8">
        <f>S527-T527</f>
        <v>0</v>
      </c>
      <c r="V527" s="6">
        <v>253200</v>
      </c>
      <c r="W527" s="17"/>
      <c r="X527" s="7">
        <v>231152.44</v>
      </c>
      <c r="Y527" s="7">
        <v>0</v>
      </c>
      <c r="Z527" s="8">
        <f>X527+Y527+AA527</f>
        <v>250536.58000000002</v>
      </c>
      <c r="AA527" s="7">
        <v>19384.14</v>
      </c>
      <c r="AB527" s="8"/>
      <c r="AC527" s="20">
        <f>IF(AA527-R527&gt;R527,R527,AA527)</f>
        <v>19384.14</v>
      </c>
      <c r="AD527" s="8"/>
    </row>
    <row r="528" spans="1:30">
      <c r="A528" s="14" t="s">
        <v>1245</v>
      </c>
      <c r="B528" s="4" t="s">
        <v>812</v>
      </c>
      <c r="C528" s="4" t="s">
        <v>1007</v>
      </c>
      <c r="D528" s="4" t="s">
        <v>731</v>
      </c>
      <c r="E528" s="4" t="s">
        <v>1241</v>
      </c>
      <c r="F528" s="16" t="str">
        <f t="shared" si="92"/>
        <v xml:space="preserve">HES, 3. BA (3b1) B6 / Grenzstraße, Planungsleistungen </v>
      </c>
      <c r="G528" s="4" t="s">
        <v>1242</v>
      </c>
      <c r="H528" s="4" t="s">
        <v>198</v>
      </c>
      <c r="I528" s="4" t="s">
        <v>9</v>
      </c>
      <c r="J528" s="4" t="s">
        <v>123</v>
      </c>
      <c r="K528" s="14" t="s">
        <v>9</v>
      </c>
      <c r="L528" s="5" t="s">
        <v>1119</v>
      </c>
      <c r="M528" s="5" t="s">
        <v>1244</v>
      </c>
      <c r="N528" s="5" t="s">
        <v>1012</v>
      </c>
      <c r="O528" s="5" t="s">
        <v>138</v>
      </c>
      <c r="P528" s="6">
        <v>0</v>
      </c>
      <c r="Q528" s="17"/>
      <c r="R528" s="19">
        <v>23400</v>
      </c>
      <c r="S528" s="7">
        <v>0</v>
      </c>
      <c r="T528" s="7">
        <v>0</v>
      </c>
      <c r="U528" s="8">
        <f>S528-T528</f>
        <v>0</v>
      </c>
      <c r="V528" s="6">
        <v>23400</v>
      </c>
      <c r="W528" s="17"/>
      <c r="X528" s="7">
        <v>20884.53</v>
      </c>
      <c r="Y528" s="7">
        <v>0</v>
      </c>
      <c r="Z528" s="8">
        <f>X528+Y528+AA528</f>
        <v>25695.11</v>
      </c>
      <c r="AA528" s="7">
        <v>4810.58</v>
      </c>
      <c r="AB528" s="8"/>
      <c r="AC528" s="20">
        <f>IF(AA528-R528&gt;R528,R528,AA528)</f>
        <v>4810.58</v>
      </c>
      <c r="AD528" s="8"/>
    </row>
    <row r="529" spans="1:30" ht="15" customHeight="1">
      <c r="A529" s="14" t="s">
        <v>1246</v>
      </c>
      <c r="B529" s="4" t="s">
        <v>812</v>
      </c>
      <c r="C529" s="4" t="s">
        <v>1007</v>
      </c>
      <c r="D529" s="4" t="s">
        <v>65</v>
      </c>
      <c r="E529" s="4" t="s">
        <v>1247</v>
      </c>
      <c r="F529" s="16" t="str">
        <f t="shared" si="92"/>
        <v xml:space="preserve">HES, 4. BA Delitzscher Straße / Berliner Straße, Zuw. vom Land </v>
      </c>
      <c r="G529" s="4" t="s">
        <v>1248</v>
      </c>
      <c r="H529" s="4" t="s">
        <v>1542</v>
      </c>
      <c r="I529" s="4" t="s">
        <v>9</v>
      </c>
      <c r="J529" s="4" t="s">
        <v>66</v>
      </c>
      <c r="K529" s="14" t="s">
        <v>9</v>
      </c>
      <c r="L529" s="5" t="s">
        <v>1249</v>
      </c>
      <c r="M529" s="5" t="s">
        <v>870</v>
      </c>
      <c r="N529" s="5" t="s">
        <v>1012</v>
      </c>
      <c r="O529" s="5" t="s">
        <v>138</v>
      </c>
      <c r="P529" s="7"/>
      <c r="Q529" s="17">
        <v>6250000</v>
      </c>
      <c r="R529" s="20"/>
      <c r="S529" s="7">
        <v>0</v>
      </c>
      <c r="T529" s="7">
        <v>0</v>
      </c>
      <c r="U529" s="8">
        <f>-S529-T529</f>
        <v>0</v>
      </c>
      <c r="V529" s="7"/>
      <c r="W529" s="17">
        <v>6250000</v>
      </c>
      <c r="X529" s="7">
        <v>0</v>
      </c>
      <c r="Y529" s="7">
        <v>0</v>
      </c>
      <c r="Z529" s="8"/>
      <c r="AA529" s="7"/>
      <c r="AB529" s="8">
        <v>0</v>
      </c>
      <c r="AC529" s="20"/>
      <c r="AD529" s="8"/>
    </row>
    <row r="530" spans="1:30">
      <c r="A530" s="14" t="s">
        <v>1250</v>
      </c>
      <c r="B530" s="4" t="s">
        <v>812</v>
      </c>
      <c r="C530" s="4" t="s">
        <v>1007</v>
      </c>
      <c r="D530" s="4" t="s">
        <v>936</v>
      </c>
      <c r="E530" s="4" t="s">
        <v>1247</v>
      </c>
      <c r="F530" s="16" t="str">
        <f t="shared" si="92"/>
        <v>HES, 4. BA Delitzscher Straße / Berliner Straße, Erwerb von Gebäuden und Grundstücken</v>
      </c>
      <c r="G530" s="4" t="s">
        <v>1248</v>
      </c>
      <c r="H530" s="4" t="s">
        <v>937</v>
      </c>
      <c r="I530" s="4" t="s">
        <v>670</v>
      </c>
      <c r="J530" s="4" t="s">
        <v>123</v>
      </c>
      <c r="K530" s="14" t="s">
        <v>9</v>
      </c>
      <c r="L530" s="5" t="s">
        <v>9</v>
      </c>
      <c r="M530" s="5" t="s">
        <v>938</v>
      </c>
      <c r="N530" s="5" t="s">
        <v>1012</v>
      </c>
      <c r="O530" s="5" t="s">
        <v>138</v>
      </c>
      <c r="P530" s="6">
        <v>200000</v>
      </c>
      <c r="Q530" s="17"/>
      <c r="R530" s="19">
        <v>0</v>
      </c>
      <c r="S530" s="7">
        <v>0</v>
      </c>
      <c r="T530" s="7">
        <v>200000</v>
      </c>
      <c r="U530" s="8">
        <f>S530-T530</f>
        <v>-200000</v>
      </c>
      <c r="V530" s="6">
        <v>0</v>
      </c>
      <c r="W530" s="17"/>
      <c r="X530" s="7">
        <v>0</v>
      </c>
      <c r="Y530" s="7">
        <v>0</v>
      </c>
      <c r="Z530" s="8">
        <f>X530+Y530+AA530</f>
        <v>0</v>
      </c>
      <c r="AA530" s="7">
        <v>0</v>
      </c>
      <c r="AB530" s="8"/>
      <c r="AC530" s="20">
        <f>IF(AA530-R530&gt;R530,R530,AA530)</f>
        <v>0</v>
      </c>
      <c r="AD530" s="8"/>
    </row>
    <row r="531" spans="1:30">
      <c r="A531" s="14" t="s">
        <v>1251</v>
      </c>
      <c r="B531" s="4" t="s">
        <v>812</v>
      </c>
      <c r="C531" s="4" t="s">
        <v>1007</v>
      </c>
      <c r="D531" s="4" t="s">
        <v>121</v>
      </c>
      <c r="E531" s="4" t="s">
        <v>1247</v>
      </c>
      <c r="F531" s="16" t="str">
        <f t="shared" si="92"/>
        <v xml:space="preserve">HES, 4. BA Delitzscher Straße / Berliner Straße, Tiefbau </v>
      </c>
      <c r="G531" s="4" t="s">
        <v>1248</v>
      </c>
      <c r="H531" s="4" t="s">
        <v>122</v>
      </c>
      <c r="I531" s="4" t="s">
        <v>9</v>
      </c>
      <c r="J531" s="4" t="s">
        <v>123</v>
      </c>
      <c r="K531" s="14" t="s">
        <v>1252</v>
      </c>
      <c r="L531" s="5" t="s">
        <v>1119</v>
      </c>
      <c r="M531" s="5" t="s">
        <v>796</v>
      </c>
      <c r="N531" s="5" t="s">
        <v>1012</v>
      </c>
      <c r="O531" s="5" t="s">
        <v>138</v>
      </c>
      <c r="P531" s="6">
        <v>6018600</v>
      </c>
      <c r="Q531" s="17"/>
      <c r="R531" s="19">
        <v>100000</v>
      </c>
      <c r="S531" s="7">
        <v>0</v>
      </c>
      <c r="T531" s="7">
        <v>6018600</v>
      </c>
      <c r="U531" s="8">
        <f>S531-T531</f>
        <v>-6018600</v>
      </c>
      <c r="V531" s="6">
        <v>100000</v>
      </c>
      <c r="W531" s="17"/>
      <c r="X531" s="7">
        <v>100000</v>
      </c>
      <c r="Y531" s="7">
        <v>0</v>
      </c>
      <c r="Z531" s="8">
        <f>X531+Y531+AA531</f>
        <v>100000</v>
      </c>
      <c r="AA531" s="7">
        <v>0</v>
      </c>
      <c r="AB531" s="8"/>
      <c r="AC531" s="20">
        <f>IF(AA531-R531&gt;R531,R531,AA531)</f>
        <v>0</v>
      </c>
      <c r="AD531" s="8"/>
    </row>
    <row r="532" spans="1:30">
      <c r="A532" s="14" t="s">
        <v>1253</v>
      </c>
      <c r="B532" s="4" t="s">
        <v>812</v>
      </c>
      <c r="C532" s="4" t="s">
        <v>1007</v>
      </c>
      <c r="D532" s="4" t="s">
        <v>731</v>
      </c>
      <c r="E532" s="4" t="s">
        <v>1247</v>
      </c>
      <c r="F532" s="16" t="str">
        <f t="shared" si="92"/>
        <v xml:space="preserve">HES, 4. BA Delitzscher Straße / Berliner Straße, Planungsleistungen </v>
      </c>
      <c r="G532" s="4" t="s">
        <v>1248</v>
      </c>
      <c r="H532" s="4" t="s">
        <v>198</v>
      </c>
      <c r="I532" s="4" t="s">
        <v>9</v>
      </c>
      <c r="J532" s="4" t="s">
        <v>123</v>
      </c>
      <c r="K532" s="14" t="s">
        <v>1252</v>
      </c>
      <c r="L532" s="5" t="s">
        <v>1119</v>
      </c>
      <c r="M532" s="5" t="s">
        <v>796</v>
      </c>
      <c r="N532" s="5" t="s">
        <v>1012</v>
      </c>
      <c r="O532" s="5" t="s">
        <v>138</v>
      </c>
      <c r="P532" s="6">
        <v>500000</v>
      </c>
      <c r="Q532" s="17"/>
      <c r="R532" s="19">
        <v>516600</v>
      </c>
      <c r="S532" s="7">
        <v>0</v>
      </c>
      <c r="T532" s="7">
        <v>500000</v>
      </c>
      <c r="U532" s="8">
        <f>S532-T532</f>
        <v>-500000</v>
      </c>
      <c r="V532" s="6">
        <v>516600</v>
      </c>
      <c r="W532" s="17"/>
      <c r="X532" s="7">
        <v>514823.21</v>
      </c>
      <c r="Y532" s="7">
        <v>0</v>
      </c>
      <c r="Z532" s="8">
        <f>X532+Y532+AA532</f>
        <v>516600</v>
      </c>
      <c r="AA532" s="7">
        <v>1776.79</v>
      </c>
      <c r="AB532" s="8"/>
      <c r="AC532" s="20">
        <f>IF(AA532-R532&gt;R532,R532,AA532)</f>
        <v>1776.79</v>
      </c>
      <c r="AD532" s="8"/>
    </row>
    <row r="533" spans="1:30" ht="15" customHeight="1">
      <c r="A533" s="14" t="s">
        <v>1254</v>
      </c>
      <c r="B533" s="4" t="s">
        <v>812</v>
      </c>
      <c r="C533" s="4" t="s">
        <v>1007</v>
      </c>
      <c r="D533" s="4" t="s">
        <v>65</v>
      </c>
      <c r="E533" s="4" t="s">
        <v>1255</v>
      </c>
      <c r="F533" s="16" t="str">
        <f t="shared" si="92"/>
        <v xml:space="preserve">HES, 3. BA (3b2) Knoten Grenzstr./Delitzscher Str., Zuw. vom Land </v>
      </c>
      <c r="G533" s="4" t="s">
        <v>1256</v>
      </c>
      <c r="H533" s="4" t="s">
        <v>1542</v>
      </c>
      <c r="I533" s="4" t="s">
        <v>9</v>
      </c>
      <c r="J533" s="4" t="s">
        <v>66</v>
      </c>
      <c r="K533" s="14" t="s">
        <v>9</v>
      </c>
      <c r="L533" s="5" t="s">
        <v>1249</v>
      </c>
      <c r="M533" s="5" t="s">
        <v>801</v>
      </c>
      <c r="N533" s="5" t="s">
        <v>1012</v>
      </c>
      <c r="O533" s="5" t="s">
        <v>138</v>
      </c>
      <c r="P533" s="7"/>
      <c r="Q533" s="17">
        <v>1308800</v>
      </c>
      <c r="R533" s="20"/>
      <c r="S533" s="7">
        <v>0</v>
      </c>
      <c r="T533" s="7">
        <v>0</v>
      </c>
      <c r="U533" s="8">
        <f>-S533-T533</f>
        <v>0</v>
      </c>
      <c r="V533" s="7"/>
      <c r="W533" s="17">
        <v>1308800</v>
      </c>
      <c r="X533" s="7">
        <v>0</v>
      </c>
      <c r="Y533" s="7">
        <v>0</v>
      </c>
      <c r="Z533" s="8"/>
      <c r="AA533" s="7"/>
      <c r="AB533" s="8">
        <v>353300</v>
      </c>
      <c r="AC533" s="20"/>
      <c r="AD533" s="8"/>
    </row>
    <row r="534" spans="1:30" ht="15" customHeight="1">
      <c r="A534" s="14" t="s">
        <v>1257</v>
      </c>
      <c r="B534" s="4" t="s">
        <v>812</v>
      </c>
      <c r="C534" s="4" t="s">
        <v>1007</v>
      </c>
      <c r="D534" s="4" t="s">
        <v>573</v>
      </c>
      <c r="E534" s="4" t="s">
        <v>1255</v>
      </c>
      <c r="F534" s="16" t="str">
        <f t="shared" si="92"/>
        <v>HES, 3. BA (3b2) Knoten Grenzstr./Delitzscher Str., Zuschüsse von sonstigen öffentl.-wirtsch. Untern.</v>
      </c>
      <c r="G534" s="4" t="s">
        <v>1256</v>
      </c>
      <c r="H534" s="4" t="s">
        <v>1059</v>
      </c>
      <c r="I534" s="4" t="s">
        <v>505</v>
      </c>
      <c r="J534" s="4" t="s">
        <v>66</v>
      </c>
      <c r="K534" s="14" t="s">
        <v>9</v>
      </c>
      <c r="L534" s="5" t="s">
        <v>1086</v>
      </c>
      <c r="M534" s="5" t="s">
        <v>801</v>
      </c>
      <c r="N534" s="5" t="s">
        <v>1012</v>
      </c>
      <c r="O534" s="5" t="s">
        <v>138</v>
      </c>
      <c r="P534" s="7"/>
      <c r="Q534" s="17">
        <v>0</v>
      </c>
      <c r="R534" s="20"/>
      <c r="S534" s="7">
        <v>0</v>
      </c>
      <c r="T534" s="7">
        <v>0</v>
      </c>
      <c r="U534" s="8">
        <f>-S534-T534</f>
        <v>0</v>
      </c>
      <c r="V534" s="7"/>
      <c r="W534" s="17">
        <v>0</v>
      </c>
      <c r="X534" s="7">
        <v>0</v>
      </c>
      <c r="Y534" s="7">
        <v>0</v>
      </c>
      <c r="Z534" s="8"/>
      <c r="AA534" s="7"/>
      <c r="AB534" s="8">
        <v>84725.73</v>
      </c>
      <c r="AC534" s="20"/>
      <c r="AD534" s="8"/>
    </row>
    <row r="535" spans="1:30">
      <c r="A535" s="14" t="s">
        <v>1258</v>
      </c>
      <c r="B535" s="4" t="s">
        <v>812</v>
      </c>
      <c r="C535" s="4" t="s">
        <v>1007</v>
      </c>
      <c r="D535" s="4" t="s">
        <v>936</v>
      </c>
      <c r="E535" s="4" t="s">
        <v>1255</v>
      </c>
      <c r="F535" s="16" t="str">
        <f t="shared" si="92"/>
        <v>HES, 3. BA (3b2) Knoten Grenzstr./Delitzscher Str., Erwerb von Gebäuden und Grundstücken</v>
      </c>
      <c r="G535" s="4" t="s">
        <v>1256</v>
      </c>
      <c r="H535" s="4" t="s">
        <v>937</v>
      </c>
      <c r="I535" s="4" t="s">
        <v>670</v>
      </c>
      <c r="J535" s="4" t="s">
        <v>84</v>
      </c>
      <c r="K535" s="14" t="s">
        <v>1259</v>
      </c>
      <c r="L535" s="5" t="s">
        <v>1119</v>
      </c>
      <c r="M535" s="5" t="s">
        <v>938</v>
      </c>
      <c r="N535" s="5" t="s">
        <v>1012</v>
      </c>
      <c r="O535" s="5" t="s">
        <v>138</v>
      </c>
      <c r="P535" s="6">
        <v>0</v>
      </c>
      <c r="Q535" s="17"/>
      <c r="R535" s="19">
        <v>102100</v>
      </c>
      <c r="S535" s="7">
        <v>0</v>
      </c>
      <c r="T535" s="7">
        <v>0</v>
      </c>
      <c r="U535" s="8">
        <f>S535-T535</f>
        <v>0</v>
      </c>
      <c r="V535" s="6">
        <v>102100</v>
      </c>
      <c r="W535" s="17"/>
      <c r="X535" s="7">
        <v>101843.84</v>
      </c>
      <c r="Y535" s="7">
        <v>0</v>
      </c>
      <c r="Z535" s="8">
        <f>X535+Y535+AA535</f>
        <v>102100</v>
      </c>
      <c r="AA535" s="7">
        <v>256.16000000000003</v>
      </c>
      <c r="AB535" s="8"/>
      <c r="AC535" s="20">
        <f>IF(AA535-R535&gt;R535,R535,AA535)</f>
        <v>256.16000000000003</v>
      </c>
      <c r="AD535" s="8"/>
    </row>
    <row r="536" spans="1:30">
      <c r="A536" s="14" t="s">
        <v>1260</v>
      </c>
      <c r="B536" s="4" t="s">
        <v>812</v>
      </c>
      <c r="C536" s="4" t="s">
        <v>1007</v>
      </c>
      <c r="D536" s="4" t="s">
        <v>121</v>
      </c>
      <c r="E536" s="4" t="s">
        <v>1255</v>
      </c>
      <c r="F536" s="16" t="str">
        <f t="shared" si="92"/>
        <v xml:space="preserve">HES, 3. BA (3b2) Knoten Grenzstr./Delitzscher Str., Tiefbau </v>
      </c>
      <c r="G536" s="4" t="s">
        <v>1256</v>
      </c>
      <c r="H536" s="4" t="s">
        <v>122</v>
      </c>
      <c r="I536" s="4" t="s">
        <v>9</v>
      </c>
      <c r="J536" s="4" t="s">
        <v>123</v>
      </c>
      <c r="K536" s="14" t="s">
        <v>1259</v>
      </c>
      <c r="L536" s="5" t="s">
        <v>1119</v>
      </c>
      <c r="M536" s="5" t="s">
        <v>796</v>
      </c>
      <c r="N536" s="5" t="s">
        <v>1012</v>
      </c>
      <c r="O536" s="5" t="s">
        <v>138</v>
      </c>
      <c r="P536" s="6">
        <v>622900</v>
      </c>
      <c r="Q536" s="17"/>
      <c r="R536" s="19">
        <v>4475100</v>
      </c>
      <c r="S536" s="7">
        <v>0</v>
      </c>
      <c r="T536" s="7">
        <v>0</v>
      </c>
      <c r="U536" s="8">
        <f>S536-T536</f>
        <v>0</v>
      </c>
      <c r="V536" s="6">
        <v>5098000</v>
      </c>
      <c r="W536" s="17"/>
      <c r="X536" s="7">
        <v>2744500.28</v>
      </c>
      <c r="Y536" s="7">
        <v>0</v>
      </c>
      <c r="Z536" s="8">
        <f>X536+Y536+AA536</f>
        <v>4088043.6799999997</v>
      </c>
      <c r="AA536" s="7">
        <v>1343543.4</v>
      </c>
      <c r="AB536" s="8"/>
      <c r="AC536" s="20">
        <f>IF(AA536-R536&gt;R536,R536,AA536)</f>
        <v>1343543.4</v>
      </c>
      <c r="AD536" s="8"/>
    </row>
    <row r="537" spans="1:30">
      <c r="A537" s="14" t="s">
        <v>1261</v>
      </c>
      <c r="B537" s="4" t="s">
        <v>812</v>
      </c>
      <c r="C537" s="4" t="s">
        <v>1007</v>
      </c>
      <c r="D537" s="4" t="s">
        <v>731</v>
      </c>
      <c r="E537" s="4" t="s">
        <v>1255</v>
      </c>
      <c r="F537" s="16" t="str">
        <f t="shared" si="92"/>
        <v xml:space="preserve">HES, 3. BA (3b2) Knoten Grenzstr./Delitzscher Str., Planungsleistungen </v>
      </c>
      <c r="G537" s="4" t="s">
        <v>1256</v>
      </c>
      <c r="H537" s="4" t="s">
        <v>198</v>
      </c>
      <c r="I537" s="4" t="s">
        <v>9</v>
      </c>
      <c r="J537" s="4" t="s">
        <v>123</v>
      </c>
      <c r="K537" s="14" t="s">
        <v>1259</v>
      </c>
      <c r="L537" s="5" t="s">
        <v>1119</v>
      </c>
      <c r="M537" s="5" t="s">
        <v>796</v>
      </c>
      <c r="N537" s="5" t="s">
        <v>1012</v>
      </c>
      <c r="O537" s="5" t="s">
        <v>138</v>
      </c>
      <c r="P537" s="6">
        <v>101400</v>
      </c>
      <c r="Q537" s="17"/>
      <c r="R537" s="19">
        <v>257800</v>
      </c>
      <c r="S537" s="7">
        <v>0</v>
      </c>
      <c r="T537" s="7">
        <v>0</v>
      </c>
      <c r="U537" s="8">
        <f>S537-T537</f>
        <v>0</v>
      </c>
      <c r="V537" s="6">
        <v>359200</v>
      </c>
      <c r="W537" s="17"/>
      <c r="X537" s="7">
        <v>248830.59</v>
      </c>
      <c r="Y537" s="7">
        <v>1010.05</v>
      </c>
      <c r="Z537" s="8">
        <f>X537+Y537+AA537</f>
        <v>292729.28999999998</v>
      </c>
      <c r="AA537" s="7">
        <v>42888.65</v>
      </c>
      <c r="AB537" s="8"/>
      <c r="AC537" s="20">
        <f>IF(AA537-R537&gt;R537,R537,AA537)</f>
        <v>42888.65</v>
      </c>
      <c r="AD537" s="8"/>
    </row>
    <row r="538" spans="1:30" ht="15" customHeight="1">
      <c r="A538" s="14" t="s">
        <v>1262</v>
      </c>
      <c r="B538" s="4" t="s">
        <v>812</v>
      </c>
      <c r="C538" s="4" t="s">
        <v>1007</v>
      </c>
      <c r="D538" s="4" t="s">
        <v>65</v>
      </c>
      <c r="E538" s="4" t="s">
        <v>1263</v>
      </c>
      <c r="F538" s="16" t="str">
        <f t="shared" si="92"/>
        <v xml:space="preserve">Delitzscher Str., Güterbhf. - Reideburg, Zuw. vom Land </v>
      </c>
      <c r="G538" s="4" t="s">
        <v>1264</v>
      </c>
      <c r="H538" s="4" t="s">
        <v>1542</v>
      </c>
      <c r="I538" s="4" t="s">
        <v>9</v>
      </c>
      <c r="J538" s="4" t="s">
        <v>66</v>
      </c>
      <c r="K538" s="14" t="s">
        <v>9</v>
      </c>
      <c r="L538" s="5" t="s">
        <v>1086</v>
      </c>
      <c r="M538" s="5" t="s">
        <v>801</v>
      </c>
      <c r="N538" s="5" t="s">
        <v>1012</v>
      </c>
      <c r="O538" s="5" t="s">
        <v>138</v>
      </c>
      <c r="P538" s="7"/>
      <c r="Q538" s="17">
        <v>2797900</v>
      </c>
      <c r="R538" s="20"/>
      <c r="S538" s="7">
        <v>0</v>
      </c>
      <c r="T538" s="7">
        <v>0</v>
      </c>
      <c r="U538" s="8">
        <f>-S538-T538</f>
        <v>0</v>
      </c>
      <c r="V538" s="7"/>
      <c r="W538" s="17">
        <v>2797900</v>
      </c>
      <c r="X538" s="7">
        <v>0</v>
      </c>
      <c r="Y538" s="7">
        <v>0</v>
      </c>
      <c r="Z538" s="8"/>
      <c r="AA538" s="7"/>
      <c r="AB538" s="8">
        <v>704068.9</v>
      </c>
      <c r="AC538" s="20"/>
      <c r="AD538" s="8"/>
    </row>
    <row r="539" spans="1:30">
      <c r="A539" s="14" t="s">
        <v>1265</v>
      </c>
      <c r="B539" s="4" t="s">
        <v>812</v>
      </c>
      <c r="C539" s="4" t="s">
        <v>1007</v>
      </c>
      <c r="D539" s="4" t="s">
        <v>936</v>
      </c>
      <c r="E539" s="4" t="s">
        <v>1263</v>
      </c>
      <c r="F539" s="16" t="str">
        <f t="shared" si="92"/>
        <v>Delitzscher Str., Güterbhf. - Reideburg, Erwerb von Gebäuden und Grundstücken</v>
      </c>
      <c r="G539" s="4" t="s">
        <v>1264</v>
      </c>
      <c r="H539" s="4" t="s">
        <v>937</v>
      </c>
      <c r="I539" s="4" t="s">
        <v>670</v>
      </c>
      <c r="J539" s="4" t="s">
        <v>84</v>
      </c>
      <c r="K539" s="14" t="s">
        <v>1266</v>
      </c>
      <c r="L539" s="5" t="s">
        <v>1052</v>
      </c>
      <c r="M539" s="5" t="s">
        <v>938</v>
      </c>
      <c r="N539" s="5" t="s">
        <v>1012</v>
      </c>
      <c r="O539" s="5" t="s">
        <v>138</v>
      </c>
      <c r="P539" s="6">
        <v>383600</v>
      </c>
      <c r="Q539" s="17"/>
      <c r="R539" s="19">
        <v>46600</v>
      </c>
      <c r="S539" s="7">
        <v>0</v>
      </c>
      <c r="T539" s="7">
        <v>0</v>
      </c>
      <c r="U539" s="8">
        <f>S539-T539</f>
        <v>0</v>
      </c>
      <c r="V539" s="6">
        <v>430200</v>
      </c>
      <c r="W539" s="17"/>
      <c r="X539" s="7">
        <v>148712.23000000001</v>
      </c>
      <c r="Y539" s="7">
        <v>62250</v>
      </c>
      <c r="Z539" s="8">
        <f>X539+Y539+AA539</f>
        <v>430200</v>
      </c>
      <c r="AA539" s="7">
        <v>219237.77</v>
      </c>
      <c r="AB539" s="8"/>
      <c r="AC539" s="20">
        <f>IF(AA539-R539&gt;R539,R539,AA539)</f>
        <v>46600</v>
      </c>
      <c r="AD539" s="8"/>
    </row>
    <row r="540" spans="1:30">
      <c r="A540" s="14" t="s">
        <v>1267</v>
      </c>
      <c r="B540" s="4" t="s">
        <v>812</v>
      </c>
      <c r="C540" s="4" t="s">
        <v>1007</v>
      </c>
      <c r="D540" s="4" t="s">
        <v>121</v>
      </c>
      <c r="E540" s="4" t="s">
        <v>1263</v>
      </c>
      <c r="F540" s="16" t="str">
        <f t="shared" si="92"/>
        <v xml:space="preserve">Delitzscher Str., Güterbhf. - Reideburg, Tiefbau </v>
      </c>
      <c r="G540" s="4" t="s">
        <v>1264</v>
      </c>
      <c r="H540" s="4" t="s">
        <v>122</v>
      </c>
      <c r="I540" s="4" t="s">
        <v>9</v>
      </c>
      <c r="J540" s="4" t="s">
        <v>123</v>
      </c>
      <c r="K540" s="14" t="s">
        <v>1266</v>
      </c>
      <c r="L540" s="5" t="s">
        <v>1052</v>
      </c>
      <c r="M540" s="5" t="s">
        <v>796</v>
      </c>
      <c r="N540" s="5" t="s">
        <v>1012</v>
      </c>
      <c r="O540" s="5" t="s">
        <v>138</v>
      </c>
      <c r="P540" s="6">
        <v>2731900</v>
      </c>
      <c r="Q540" s="17"/>
      <c r="R540" s="19">
        <v>3485500</v>
      </c>
      <c r="S540" s="7">
        <v>0</v>
      </c>
      <c r="T540" s="7">
        <v>0</v>
      </c>
      <c r="U540" s="8">
        <f>S540-T540</f>
        <v>0</v>
      </c>
      <c r="V540" s="6">
        <v>6217400</v>
      </c>
      <c r="W540" s="17"/>
      <c r="X540" s="7">
        <v>7001468.5</v>
      </c>
      <c r="Y540" s="7">
        <v>0</v>
      </c>
      <c r="Z540" s="8">
        <f>X540+Y540+AA540</f>
        <v>7663156.8100000005</v>
      </c>
      <c r="AA540" s="7">
        <v>661688.31000000006</v>
      </c>
      <c r="AB540" s="8"/>
      <c r="AC540" s="20">
        <f>IF(AA540-R540&gt;R540,R540,AA540)</f>
        <v>661688.31000000006</v>
      </c>
      <c r="AD540" s="8"/>
    </row>
    <row r="541" spans="1:30">
      <c r="A541" s="14" t="s">
        <v>1268</v>
      </c>
      <c r="B541" s="4" t="s">
        <v>812</v>
      </c>
      <c r="C541" s="4" t="s">
        <v>1007</v>
      </c>
      <c r="D541" s="4" t="s">
        <v>731</v>
      </c>
      <c r="E541" s="4" t="s">
        <v>1263</v>
      </c>
      <c r="F541" s="16" t="str">
        <f t="shared" si="92"/>
        <v xml:space="preserve">Delitzscher Str., Güterbhf. - Reideburg, Planungsleistungen </v>
      </c>
      <c r="G541" s="4" t="s">
        <v>1264</v>
      </c>
      <c r="H541" s="4" t="s">
        <v>198</v>
      </c>
      <c r="I541" s="4" t="s">
        <v>9</v>
      </c>
      <c r="J541" s="4" t="s">
        <v>123</v>
      </c>
      <c r="K541" s="14" t="s">
        <v>1266</v>
      </c>
      <c r="L541" s="5" t="s">
        <v>1052</v>
      </c>
      <c r="M541" s="5" t="s">
        <v>796</v>
      </c>
      <c r="N541" s="5" t="s">
        <v>1012</v>
      </c>
      <c r="O541" s="5" t="s">
        <v>138</v>
      </c>
      <c r="P541" s="6">
        <v>485000</v>
      </c>
      <c r="Q541" s="17"/>
      <c r="R541" s="19">
        <v>0</v>
      </c>
      <c r="S541" s="7">
        <v>0</v>
      </c>
      <c r="T541" s="7">
        <v>0</v>
      </c>
      <c r="U541" s="8">
        <f>S541-T541</f>
        <v>0</v>
      </c>
      <c r="V541" s="6">
        <v>485000</v>
      </c>
      <c r="W541" s="17"/>
      <c r="X541" s="7">
        <v>398586.83</v>
      </c>
      <c r="Y541" s="7">
        <v>0</v>
      </c>
      <c r="Z541" s="8">
        <f>X541+Y541+AA541</f>
        <v>484985.2</v>
      </c>
      <c r="AA541" s="7">
        <v>86398.37</v>
      </c>
      <c r="AB541" s="8"/>
      <c r="AC541" s="20">
        <f>IF(AA541-R541&gt;R541,R541,AA541)</f>
        <v>0</v>
      </c>
      <c r="AD541" s="8"/>
    </row>
    <row r="542" spans="1:30">
      <c r="A542" s="14" t="s">
        <v>1269</v>
      </c>
      <c r="B542" s="4" t="s">
        <v>812</v>
      </c>
      <c r="C542" s="4" t="s">
        <v>1007</v>
      </c>
      <c r="D542" s="4" t="s">
        <v>731</v>
      </c>
      <c r="E542" s="4" t="s">
        <v>1270</v>
      </c>
      <c r="F542" s="16" t="str">
        <f t="shared" si="92"/>
        <v xml:space="preserve">Dritter Saaleübergang (Südvariante), Planungsleistungen </v>
      </c>
      <c r="G542" s="4" t="s">
        <v>1271</v>
      </c>
      <c r="H542" s="4" t="s">
        <v>198</v>
      </c>
      <c r="I542" s="4" t="s">
        <v>9</v>
      </c>
      <c r="J542" s="4" t="s">
        <v>123</v>
      </c>
      <c r="K542" s="14" t="s">
        <v>9</v>
      </c>
      <c r="L542" s="5" t="s">
        <v>1119</v>
      </c>
      <c r="M542" s="5" t="s">
        <v>796</v>
      </c>
      <c r="N542" s="5" t="s">
        <v>1012</v>
      </c>
      <c r="O542" s="5" t="s">
        <v>138</v>
      </c>
      <c r="P542" s="6">
        <v>0</v>
      </c>
      <c r="Q542" s="17"/>
      <c r="R542" s="19">
        <v>80600</v>
      </c>
      <c r="S542" s="7">
        <v>0</v>
      </c>
      <c r="T542" s="7">
        <v>0</v>
      </c>
      <c r="U542" s="8">
        <f>S542-T542</f>
        <v>0</v>
      </c>
      <c r="V542" s="6">
        <v>80600</v>
      </c>
      <c r="W542" s="17"/>
      <c r="X542" s="7">
        <v>80600.03</v>
      </c>
      <c r="Y542" s="7">
        <v>0</v>
      </c>
      <c r="Z542" s="8">
        <f>X542+Y542+AA542</f>
        <v>80600.03</v>
      </c>
      <c r="AA542" s="7">
        <v>0</v>
      </c>
      <c r="AB542" s="8"/>
      <c r="AC542" s="20">
        <f>IF(AA542-R542&gt;R542,R542,AA542)</f>
        <v>0</v>
      </c>
      <c r="AD542" s="8"/>
    </row>
    <row r="543" spans="1:30">
      <c r="A543" s="14" t="s">
        <v>1272</v>
      </c>
      <c r="B543" s="4" t="s">
        <v>812</v>
      </c>
      <c r="C543" s="4" t="s">
        <v>1007</v>
      </c>
      <c r="D543" s="4" t="s">
        <v>731</v>
      </c>
      <c r="E543" s="4" t="s">
        <v>1273</v>
      </c>
      <c r="F543" s="16" t="str">
        <f t="shared" si="92"/>
        <v xml:space="preserve">Steintor, Planungsleistungen </v>
      </c>
      <c r="G543" s="4" t="s">
        <v>1274</v>
      </c>
      <c r="H543" s="4" t="s">
        <v>198</v>
      </c>
      <c r="I543" s="4" t="s">
        <v>9</v>
      </c>
      <c r="J543" s="4" t="s">
        <v>123</v>
      </c>
      <c r="K543" s="14" t="s">
        <v>9</v>
      </c>
      <c r="L543" s="5" t="s">
        <v>1084</v>
      </c>
      <c r="M543" s="5" t="s">
        <v>796</v>
      </c>
      <c r="N543" s="5" t="s">
        <v>1012</v>
      </c>
      <c r="O543" s="5" t="s">
        <v>138</v>
      </c>
      <c r="P543" s="6">
        <v>100000</v>
      </c>
      <c r="Q543" s="17"/>
      <c r="R543" s="19">
        <v>0</v>
      </c>
      <c r="S543" s="7">
        <v>0</v>
      </c>
      <c r="T543" s="7">
        <v>0</v>
      </c>
      <c r="U543" s="8">
        <f>S543-T543</f>
        <v>0</v>
      </c>
      <c r="V543" s="6">
        <v>100000</v>
      </c>
      <c r="W543" s="17"/>
      <c r="X543" s="7">
        <v>6468.93</v>
      </c>
      <c r="Y543" s="7">
        <v>0</v>
      </c>
      <c r="Z543" s="8">
        <f>X543+Y543+AA543</f>
        <v>6468.93</v>
      </c>
      <c r="AA543" s="7">
        <v>0</v>
      </c>
      <c r="AB543" s="8"/>
      <c r="AC543" s="20">
        <f>IF(AA543-R543&gt;R543,R543,AA543)</f>
        <v>0</v>
      </c>
      <c r="AD543" s="8"/>
    </row>
    <row r="544" spans="1:30" ht="15" customHeight="1">
      <c r="A544" s="14" t="s">
        <v>1275</v>
      </c>
      <c r="B544" s="4" t="s">
        <v>812</v>
      </c>
      <c r="C544" s="4" t="s">
        <v>1007</v>
      </c>
      <c r="D544" s="4" t="s">
        <v>65</v>
      </c>
      <c r="E544" s="4" t="s">
        <v>1276</v>
      </c>
      <c r="F544" s="16" t="str">
        <f t="shared" si="92"/>
        <v>Berliner Straße - Teilabschnitte, Zuweisungen vom Land - Einnahmen KP II</v>
      </c>
      <c r="G544" s="4" t="s">
        <v>1277</v>
      </c>
      <c r="H544" s="4" t="s">
        <v>207</v>
      </c>
      <c r="I544" s="4" t="s">
        <v>208</v>
      </c>
      <c r="J544" s="4" t="s">
        <v>66</v>
      </c>
      <c r="K544" s="14" t="s">
        <v>9</v>
      </c>
      <c r="L544" s="5" t="s">
        <v>1123</v>
      </c>
      <c r="M544" s="5" t="s">
        <v>131</v>
      </c>
      <c r="N544" s="5" t="s">
        <v>1012</v>
      </c>
      <c r="O544" s="5" t="s">
        <v>138</v>
      </c>
      <c r="P544" s="7"/>
      <c r="Q544" s="17">
        <v>1050300</v>
      </c>
      <c r="R544" s="20"/>
      <c r="S544" s="7">
        <v>0</v>
      </c>
      <c r="T544" s="7">
        <v>0</v>
      </c>
      <c r="U544" s="8">
        <f>-S544-T544</f>
        <v>0</v>
      </c>
      <c r="V544" s="7"/>
      <c r="W544" s="17">
        <v>1050300</v>
      </c>
      <c r="X544" s="7">
        <v>0</v>
      </c>
      <c r="Y544" s="7">
        <v>0</v>
      </c>
      <c r="Z544" s="8"/>
      <c r="AA544" s="7"/>
      <c r="AB544" s="8">
        <v>0</v>
      </c>
      <c r="AC544" s="20"/>
      <c r="AD544" s="8"/>
    </row>
    <row r="545" spans="1:30">
      <c r="A545" s="14" t="s">
        <v>1278</v>
      </c>
      <c r="B545" s="4" t="s">
        <v>812</v>
      </c>
      <c r="C545" s="4" t="s">
        <v>1007</v>
      </c>
      <c r="D545" s="4" t="s">
        <v>121</v>
      </c>
      <c r="E545" s="4" t="s">
        <v>1276</v>
      </c>
      <c r="F545" s="16" t="str">
        <f t="shared" si="92"/>
        <v xml:space="preserve">Berliner Straße - Teilabschnitte, Tiefbau </v>
      </c>
      <c r="G545" s="4" t="s">
        <v>1277</v>
      </c>
      <c r="H545" s="4" t="s">
        <v>122</v>
      </c>
      <c r="I545" s="4" t="s">
        <v>9</v>
      </c>
      <c r="J545" s="4" t="s">
        <v>123</v>
      </c>
      <c r="K545" s="14" t="s">
        <v>1279</v>
      </c>
      <c r="L545" s="5" t="s">
        <v>48</v>
      </c>
      <c r="M545" s="5" t="s">
        <v>9</v>
      </c>
      <c r="N545" s="5" t="s">
        <v>1012</v>
      </c>
      <c r="O545" s="5" t="s">
        <v>138</v>
      </c>
      <c r="P545" s="6">
        <v>1007600</v>
      </c>
      <c r="Q545" s="17"/>
      <c r="R545" s="19">
        <v>472400</v>
      </c>
      <c r="S545" s="7">
        <v>0</v>
      </c>
      <c r="T545" s="7">
        <v>87600</v>
      </c>
      <c r="U545" s="8">
        <f>S545-T545</f>
        <v>-87600</v>
      </c>
      <c r="V545" s="6">
        <v>1392400</v>
      </c>
      <c r="W545" s="17"/>
      <c r="X545" s="7">
        <v>1149275.8999999999</v>
      </c>
      <c r="Y545" s="7">
        <v>0</v>
      </c>
      <c r="Z545" s="8">
        <f>X545+Y545+AA545</f>
        <v>1307720.24</v>
      </c>
      <c r="AA545" s="7">
        <v>158444.34</v>
      </c>
      <c r="AB545" s="8"/>
      <c r="AC545" s="20">
        <f>IF(AA545-R545&gt;R545,R545,AA545)</f>
        <v>158444.34</v>
      </c>
      <c r="AD545" s="8"/>
    </row>
    <row r="546" spans="1:30">
      <c r="A546" s="14" t="s">
        <v>1280</v>
      </c>
      <c r="B546" s="4" t="s">
        <v>812</v>
      </c>
      <c r="C546" s="4" t="s">
        <v>1007</v>
      </c>
      <c r="D546" s="4" t="s">
        <v>731</v>
      </c>
      <c r="E546" s="4" t="s">
        <v>1276</v>
      </c>
      <c r="F546" s="16" t="str">
        <f t="shared" si="92"/>
        <v xml:space="preserve">Berliner Straße - Teilabschnitte, Planungsleistungen </v>
      </c>
      <c r="G546" s="4" t="s">
        <v>1277</v>
      </c>
      <c r="H546" s="4" t="s">
        <v>198</v>
      </c>
      <c r="I546" s="4" t="s">
        <v>9</v>
      </c>
      <c r="J546" s="4" t="s">
        <v>123</v>
      </c>
      <c r="K546" s="14" t="s">
        <v>1279</v>
      </c>
      <c r="L546" s="5" t="s">
        <v>17</v>
      </c>
      <c r="M546" s="5" t="s">
        <v>9</v>
      </c>
      <c r="N546" s="5" t="s">
        <v>1012</v>
      </c>
      <c r="O546" s="5" t="s">
        <v>138</v>
      </c>
      <c r="P546" s="6">
        <v>57000</v>
      </c>
      <c r="Q546" s="17"/>
      <c r="R546" s="19">
        <v>14900</v>
      </c>
      <c r="S546" s="7">
        <v>0</v>
      </c>
      <c r="T546" s="7">
        <v>27000</v>
      </c>
      <c r="U546" s="8">
        <f>S546-T546</f>
        <v>-27000</v>
      </c>
      <c r="V546" s="6">
        <v>44900</v>
      </c>
      <c r="W546" s="17"/>
      <c r="X546" s="7">
        <v>26620.45</v>
      </c>
      <c r="Y546" s="7">
        <v>0</v>
      </c>
      <c r="Z546" s="8">
        <f>X546+Y546+AA546</f>
        <v>56614.11</v>
      </c>
      <c r="AA546" s="7">
        <v>29993.66</v>
      </c>
      <c r="AB546" s="8"/>
      <c r="AC546" s="20">
        <f>IF(AA546-R546&gt;R546,R546,AA546)</f>
        <v>14900</v>
      </c>
      <c r="AD546" s="8"/>
    </row>
    <row r="547" spans="1:30">
      <c r="A547" s="14" t="s">
        <v>1281</v>
      </c>
      <c r="B547" s="4" t="s">
        <v>812</v>
      </c>
      <c r="C547" s="4" t="s">
        <v>1007</v>
      </c>
      <c r="D547" s="4" t="s">
        <v>1132</v>
      </c>
      <c r="E547" s="4" t="s">
        <v>1276</v>
      </c>
      <c r="F547" s="16" t="str">
        <f t="shared" si="92"/>
        <v xml:space="preserve">Berliner Straße - Teilabschnitte, Beleuchtungsanlagen </v>
      </c>
      <c r="G547" s="4" t="s">
        <v>1277</v>
      </c>
      <c r="H547" s="4" t="s">
        <v>1133</v>
      </c>
      <c r="I547" s="4" t="s">
        <v>9</v>
      </c>
      <c r="J547" s="4" t="s">
        <v>123</v>
      </c>
      <c r="K547" s="14" t="s">
        <v>9</v>
      </c>
      <c r="L547" s="5" t="s">
        <v>17</v>
      </c>
      <c r="M547" s="5" t="s">
        <v>44</v>
      </c>
      <c r="N547" s="5" t="s">
        <v>1012</v>
      </c>
      <c r="O547" s="5" t="s">
        <v>138</v>
      </c>
      <c r="P547" s="6">
        <v>61600</v>
      </c>
      <c r="Q547" s="17"/>
      <c r="R547" s="19">
        <v>0</v>
      </c>
      <c r="S547" s="7">
        <v>0</v>
      </c>
      <c r="T547" s="7">
        <v>0</v>
      </c>
      <c r="U547" s="8">
        <f>S547-T547</f>
        <v>0</v>
      </c>
      <c r="V547" s="6">
        <v>61600</v>
      </c>
      <c r="W547" s="17"/>
      <c r="X547" s="7">
        <v>0</v>
      </c>
      <c r="Y547" s="7">
        <v>0</v>
      </c>
      <c r="Z547" s="8">
        <f>X547+Y547+AA547</f>
        <v>0</v>
      </c>
      <c r="AA547" s="7">
        <v>0</v>
      </c>
      <c r="AB547" s="8"/>
      <c r="AC547" s="20">
        <f>IF(AA547-R547&gt;R547,R547,AA547)</f>
        <v>0</v>
      </c>
      <c r="AD547" s="8"/>
    </row>
    <row r="548" spans="1:30">
      <c r="A548" s="14" t="s">
        <v>1282</v>
      </c>
      <c r="B548" s="4" t="s">
        <v>812</v>
      </c>
      <c r="C548" s="4" t="s">
        <v>1007</v>
      </c>
      <c r="D548" s="4" t="s">
        <v>121</v>
      </c>
      <c r="E548" s="4" t="s">
        <v>1283</v>
      </c>
      <c r="F548" s="16" t="str">
        <f t="shared" si="92"/>
        <v xml:space="preserve">Eisenbahnüberführung Dürrenberger Straße, Tiefbau </v>
      </c>
      <c r="G548" s="4" t="s">
        <v>1284</v>
      </c>
      <c r="H548" s="4" t="s">
        <v>122</v>
      </c>
      <c r="I548" s="4" t="s">
        <v>9</v>
      </c>
      <c r="J548" s="4" t="s">
        <v>123</v>
      </c>
      <c r="K548" s="14" t="s">
        <v>9</v>
      </c>
      <c r="L548" s="5" t="s">
        <v>1052</v>
      </c>
      <c r="M548" s="5" t="s">
        <v>796</v>
      </c>
      <c r="N548" s="5" t="s">
        <v>1012</v>
      </c>
      <c r="O548" s="5" t="s">
        <v>138</v>
      </c>
      <c r="P548" s="6">
        <v>0</v>
      </c>
      <c r="Q548" s="17"/>
      <c r="R548" s="19">
        <v>6000</v>
      </c>
      <c r="S548" s="7">
        <v>0</v>
      </c>
      <c r="T548" s="7">
        <v>0</v>
      </c>
      <c r="U548" s="8">
        <f>S548-T548</f>
        <v>0</v>
      </c>
      <c r="V548" s="6">
        <v>6000</v>
      </c>
      <c r="W548" s="17"/>
      <c r="X548" s="7">
        <v>6000.83</v>
      </c>
      <c r="Y548" s="7">
        <v>0</v>
      </c>
      <c r="Z548" s="8">
        <f>X548+Y548+AA548</f>
        <v>6000.83</v>
      </c>
      <c r="AA548" s="7">
        <v>0</v>
      </c>
      <c r="AB548" s="8"/>
      <c r="AC548" s="20">
        <f>IF(AA548-R548&gt;R548,R548,AA548)</f>
        <v>0</v>
      </c>
      <c r="AD548" s="8"/>
    </row>
    <row r="549" spans="1:30">
      <c r="A549" s="14" t="s">
        <v>1285</v>
      </c>
      <c r="B549" s="4" t="s">
        <v>812</v>
      </c>
      <c r="C549" s="4" t="s">
        <v>1286</v>
      </c>
      <c r="D549" s="4" t="s">
        <v>121</v>
      </c>
      <c r="E549" s="4" t="s">
        <v>4</v>
      </c>
      <c r="F549" s="16" t="str">
        <f t="shared" si="92"/>
        <v xml:space="preserve">Jahresansätze, Tiefbau </v>
      </c>
      <c r="G549" s="4" t="s">
        <v>5</v>
      </c>
      <c r="H549" s="4" t="s">
        <v>122</v>
      </c>
      <c r="I549" s="4" t="s">
        <v>9</v>
      </c>
      <c r="J549" s="4" t="s">
        <v>123</v>
      </c>
      <c r="K549" s="14" t="s">
        <v>9</v>
      </c>
      <c r="L549" s="5" t="s">
        <v>48</v>
      </c>
      <c r="M549" s="5" t="s">
        <v>796</v>
      </c>
      <c r="N549" s="5" t="s">
        <v>1012</v>
      </c>
      <c r="O549" s="5" t="s">
        <v>138</v>
      </c>
      <c r="P549" s="6">
        <v>0</v>
      </c>
      <c r="Q549" s="17"/>
      <c r="R549" s="19">
        <v>0</v>
      </c>
      <c r="S549" s="7">
        <v>0</v>
      </c>
      <c r="T549" s="7">
        <v>0</v>
      </c>
      <c r="U549" s="8">
        <f>S549-T549</f>
        <v>0</v>
      </c>
      <c r="V549" s="6">
        <v>0</v>
      </c>
      <c r="W549" s="17"/>
      <c r="X549" s="7">
        <v>38600</v>
      </c>
      <c r="Y549" s="7">
        <v>0</v>
      </c>
      <c r="Z549" s="8">
        <f>X549+Y549+AA549</f>
        <v>38600</v>
      </c>
      <c r="AA549" s="7">
        <v>0</v>
      </c>
      <c r="AB549" s="8"/>
      <c r="AC549" s="20">
        <f>IF(AA549-R549&gt;R549,R549,AA549)</f>
        <v>0</v>
      </c>
      <c r="AD549" s="8"/>
    </row>
    <row r="550" spans="1:30" ht="15" customHeight="1">
      <c r="A550" s="14" t="s">
        <v>1287</v>
      </c>
      <c r="B550" s="4" t="s">
        <v>812</v>
      </c>
      <c r="C550" s="4" t="s">
        <v>1286</v>
      </c>
      <c r="D550" s="4" t="s">
        <v>65</v>
      </c>
      <c r="E550" s="4" t="s">
        <v>117</v>
      </c>
      <c r="F550" s="16" t="str">
        <f t="shared" si="92"/>
        <v xml:space="preserve">A14 / Autobahnzubringer Halle-Ost, Zuw. vom Land </v>
      </c>
      <c r="G550" s="4" t="s">
        <v>1288</v>
      </c>
      <c r="H550" s="4" t="s">
        <v>1542</v>
      </c>
      <c r="I550" s="4" t="s">
        <v>9</v>
      </c>
      <c r="J550" s="4" t="s">
        <v>66</v>
      </c>
      <c r="K550" s="14" t="s">
        <v>9</v>
      </c>
      <c r="L550" s="5" t="s">
        <v>1289</v>
      </c>
      <c r="M550" s="5" t="s">
        <v>801</v>
      </c>
      <c r="N550" s="5" t="s">
        <v>1012</v>
      </c>
      <c r="O550" s="5" t="s">
        <v>138</v>
      </c>
      <c r="P550" s="7"/>
      <c r="Q550" s="17">
        <v>200000</v>
      </c>
      <c r="R550" s="20"/>
      <c r="S550" s="7">
        <v>0</v>
      </c>
      <c r="T550" s="7">
        <v>0</v>
      </c>
      <c r="U550" s="8">
        <f>-S550-T550</f>
        <v>0</v>
      </c>
      <c r="V550" s="7"/>
      <c r="W550" s="17">
        <v>200000</v>
      </c>
      <c r="X550" s="7">
        <v>0</v>
      </c>
      <c r="Y550" s="7">
        <v>0</v>
      </c>
      <c r="Z550" s="8"/>
      <c r="AA550" s="7"/>
      <c r="AB550" s="8">
        <v>0</v>
      </c>
      <c r="AC550" s="20"/>
      <c r="AD550" s="8"/>
    </row>
    <row r="551" spans="1:30">
      <c r="A551" s="14" t="s">
        <v>1290</v>
      </c>
      <c r="B551" s="4" t="s">
        <v>812</v>
      </c>
      <c r="C551" s="4" t="s">
        <v>1286</v>
      </c>
      <c r="D551" s="4" t="s">
        <v>121</v>
      </c>
      <c r="E551" s="4" t="s">
        <v>117</v>
      </c>
      <c r="F551" s="16" t="str">
        <f t="shared" si="92"/>
        <v xml:space="preserve">A14 / Autobahnzubringer Halle-Ost, Tiefbau </v>
      </c>
      <c r="G551" s="4" t="s">
        <v>1288</v>
      </c>
      <c r="H551" s="4" t="s">
        <v>122</v>
      </c>
      <c r="I551" s="4" t="s">
        <v>9</v>
      </c>
      <c r="J551" s="4" t="s">
        <v>123</v>
      </c>
      <c r="K551" s="14" t="s">
        <v>9</v>
      </c>
      <c r="L551" s="5" t="s">
        <v>945</v>
      </c>
      <c r="M551" s="5" t="s">
        <v>796</v>
      </c>
      <c r="N551" s="5" t="s">
        <v>1012</v>
      </c>
      <c r="O551" s="5" t="s">
        <v>138</v>
      </c>
      <c r="P551" s="6">
        <v>75000</v>
      </c>
      <c r="Q551" s="17"/>
      <c r="R551" s="19">
        <v>316000</v>
      </c>
      <c r="S551" s="7">
        <v>0</v>
      </c>
      <c r="T551" s="7">
        <v>75000</v>
      </c>
      <c r="U551" s="8">
        <f>S551-T551</f>
        <v>-75000</v>
      </c>
      <c r="V551" s="6">
        <v>316000</v>
      </c>
      <c r="W551" s="17"/>
      <c r="X551" s="7">
        <v>316000</v>
      </c>
      <c r="Y551" s="7">
        <v>0</v>
      </c>
      <c r="Z551" s="8">
        <f>X551+Y551+AA551</f>
        <v>316000</v>
      </c>
      <c r="AA551" s="7">
        <v>0</v>
      </c>
      <c r="AB551" s="8"/>
      <c r="AC551" s="20">
        <f>IF(AA551-R551&gt;R551,R551,AA551)</f>
        <v>0</v>
      </c>
      <c r="AD551" s="8"/>
    </row>
    <row r="552" spans="1:30">
      <c r="A552" s="14" t="s">
        <v>1291</v>
      </c>
      <c r="B552" s="4" t="s">
        <v>812</v>
      </c>
      <c r="C552" s="4" t="s">
        <v>1286</v>
      </c>
      <c r="D552" s="4" t="s">
        <v>731</v>
      </c>
      <c r="E552" s="4" t="s">
        <v>12</v>
      </c>
      <c r="F552" s="16" t="str">
        <f t="shared" si="92"/>
        <v xml:space="preserve">Gimritzer Damm, Planungsleistungen </v>
      </c>
      <c r="G552" s="4" t="s">
        <v>1292</v>
      </c>
      <c r="H552" s="4" t="s">
        <v>198</v>
      </c>
      <c r="I552" s="4" t="s">
        <v>9</v>
      </c>
      <c r="J552" s="4" t="s">
        <v>123</v>
      </c>
      <c r="K552" s="14" t="s">
        <v>9</v>
      </c>
      <c r="L552" s="5" t="s">
        <v>1052</v>
      </c>
      <c r="M552" s="5" t="s">
        <v>796</v>
      </c>
      <c r="N552" s="5" t="s">
        <v>1012</v>
      </c>
      <c r="O552" s="5" t="s">
        <v>138</v>
      </c>
      <c r="P552" s="6">
        <v>200000</v>
      </c>
      <c r="Q552" s="17"/>
      <c r="R552" s="19">
        <v>162500</v>
      </c>
      <c r="S552" s="7">
        <v>0</v>
      </c>
      <c r="T552" s="7">
        <v>200000</v>
      </c>
      <c r="U552" s="8">
        <f>S552-T552</f>
        <v>-200000</v>
      </c>
      <c r="V552" s="6">
        <v>162500</v>
      </c>
      <c r="W552" s="17"/>
      <c r="X552" s="7">
        <v>101395.86</v>
      </c>
      <c r="Y552" s="7">
        <v>0</v>
      </c>
      <c r="Z552" s="8">
        <f>X552+Y552+AA552</f>
        <v>162500</v>
      </c>
      <c r="AA552" s="7">
        <v>61104.14</v>
      </c>
      <c r="AB552" s="8"/>
      <c r="AC552" s="20">
        <f>IF(AA552-R552&gt;R552,R552,AA552)</f>
        <v>61104.14</v>
      </c>
      <c r="AD552" s="8"/>
    </row>
    <row r="553" spans="1:30">
      <c r="A553" s="14" t="s">
        <v>1293</v>
      </c>
      <c r="B553" s="4" t="s">
        <v>812</v>
      </c>
      <c r="C553" s="4" t="s">
        <v>1286</v>
      </c>
      <c r="D553" s="4" t="s">
        <v>121</v>
      </c>
      <c r="E553" s="4" t="s">
        <v>1111</v>
      </c>
      <c r="F553" s="16" t="str">
        <f t="shared" si="92"/>
        <v xml:space="preserve">Schleusenbrücke, Tiefbau </v>
      </c>
      <c r="G553" s="4" t="s">
        <v>1294</v>
      </c>
      <c r="H553" s="4" t="s">
        <v>122</v>
      </c>
      <c r="I553" s="4" t="s">
        <v>9</v>
      </c>
      <c r="J553" s="4" t="s">
        <v>123</v>
      </c>
      <c r="K553" s="14" t="s">
        <v>9</v>
      </c>
      <c r="L553" s="5" t="s">
        <v>48</v>
      </c>
      <c r="M553" s="5" t="s">
        <v>796</v>
      </c>
      <c r="N553" s="5" t="s">
        <v>1012</v>
      </c>
      <c r="O553" s="5" t="s">
        <v>138</v>
      </c>
      <c r="P553" s="6">
        <v>0</v>
      </c>
      <c r="Q553" s="17"/>
      <c r="R553" s="19">
        <v>0</v>
      </c>
      <c r="S553" s="7">
        <v>0</v>
      </c>
      <c r="T553" s="7">
        <v>0</v>
      </c>
      <c r="U553" s="8">
        <f>S553-T553</f>
        <v>0</v>
      </c>
      <c r="V553" s="6">
        <v>0</v>
      </c>
      <c r="W553" s="17"/>
      <c r="X553" s="7">
        <v>36216.04</v>
      </c>
      <c r="Y553" s="7">
        <v>0</v>
      </c>
      <c r="Z553" s="8">
        <f>X553+Y553+AA553</f>
        <v>36216.04</v>
      </c>
      <c r="AA553" s="7">
        <v>0</v>
      </c>
      <c r="AB553" s="8"/>
      <c r="AC553" s="20">
        <f>IF(AA553-R553&gt;R553,R553,AA553)</f>
        <v>0</v>
      </c>
      <c r="AD553" s="8"/>
    </row>
    <row r="554" spans="1:30" ht="15" customHeight="1">
      <c r="A554" s="14" t="s">
        <v>1295</v>
      </c>
      <c r="B554" s="4" t="s">
        <v>812</v>
      </c>
      <c r="C554" s="4" t="s">
        <v>1296</v>
      </c>
      <c r="D554" s="4" t="s">
        <v>561</v>
      </c>
      <c r="E554" s="4" t="s">
        <v>4</v>
      </c>
      <c r="F554" s="16" t="str">
        <f t="shared" si="92"/>
        <v xml:space="preserve">Jahresansätze, Ablösung Stellplatzpflicht </v>
      </c>
      <c r="G554" s="4" t="s">
        <v>5</v>
      </c>
      <c r="H554" s="4" t="s">
        <v>1297</v>
      </c>
      <c r="I554" s="4" t="s">
        <v>9</v>
      </c>
      <c r="J554" s="4" t="s">
        <v>827</v>
      </c>
      <c r="K554" s="14" t="s">
        <v>9</v>
      </c>
      <c r="L554" s="5" t="s">
        <v>1010</v>
      </c>
      <c r="M554" s="5" t="s">
        <v>1011</v>
      </c>
      <c r="N554" s="5" t="s">
        <v>1012</v>
      </c>
      <c r="O554" s="5" t="s">
        <v>138</v>
      </c>
      <c r="P554" s="7"/>
      <c r="Q554" s="17">
        <v>70000</v>
      </c>
      <c r="R554" s="20"/>
      <c r="S554" s="7">
        <v>0</v>
      </c>
      <c r="T554" s="7">
        <v>0</v>
      </c>
      <c r="U554" s="8">
        <f>-S554-T554</f>
        <v>0</v>
      </c>
      <c r="V554" s="7"/>
      <c r="W554" s="17">
        <v>70000</v>
      </c>
      <c r="X554" s="7">
        <v>0</v>
      </c>
      <c r="Y554" s="7">
        <v>0</v>
      </c>
      <c r="Z554" s="8"/>
      <c r="AA554" s="7"/>
      <c r="AB554" s="8">
        <v>410812.27</v>
      </c>
      <c r="AC554" s="20"/>
      <c r="AD554" s="8"/>
    </row>
    <row r="555" spans="1:30">
      <c r="A555" s="14" t="s">
        <v>1298</v>
      </c>
      <c r="B555" s="4" t="s">
        <v>812</v>
      </c>
      <c r="C555" s="4" t="s">
        <v>1296</v>
      </c>
      <c r="D555" s="4" t="s">
        <v>34</v>
      </c>
      <c r="E555" s="4" t="s">
        <v>127</v>
      </c>
      <c r="F555" s="16" t="str">
        <f t="shared" si="92"/>
        <v xml:space="preserve">Bewirtschaftung Parkraum, Hardware </v>
      </c>
      <c r="G555" s="4" t="s">
        <v>1299</v>
      </c>
      <c r="H555" s="4" t="s">
        <v>35</v>
      </c>
      <c r="I555" s="4" t="s">
        <v>9</v>
      </c>
      <c r="J555" s="4" t="s">
        <v>123</v>
      </c>
      <c r="K555" s="14" t="s">
        <v>9</v>
      </c>
      <c r="L555" s="5" t="s">
        <v>9</v>
      </c>
      <c r="M555" s="5" t="s">
        <v>11</v>
      </c>
      <c r="N555" s="5" t="s">
        <v>1012</v>
      </c>
      <c r="O555" s="5" t="s">
        <v>138</v>
      </c>
      <c r="P555" s="6">
        <v>0</v>
      </c>
      <c r="Q555" s="17"/>
      <c r="R555" s="19">
        <v>4000</v>
      </c>
      <c r="S555" s="7">
        <v>0</v>
      </c>
      <c r="T555" s="7">
        <v>0</v>
      </c>
      <c r="U555" s="8">
        <f>S555-T555</f>
        <v>0</v>
      </c>
      <c r="V555" s="6">
        <v>4000</v>
      </c>
      <c r="W555" s="17"/>
      <c r="X555" s="7">
        <v>4000</v>
      </c>
      <c r="Y555" s="7">
        <v>0</v>
      </c>
      <c r="Z555" s="8">
        <f>X555+Y555+AA555</f>
        <v>4000</v>
      </c>
      <c r="AA555" s="7">
        <v>0</v>
      </c>
      <c r="AB555" s="8"/>
      <c r="AC555" s="20">
        <f>IF(AA555-R555&gt;R555,R555,AA555)</f>
        <v>0</v>
      </c>
      <c r="AD555" s="8"/>
    </row>
    <row r="556" spans="1:30">
      <c r="A556" s="14" t="s">
        <v>1300</v>
      </c>
      <c r="B556" s="4" t="s">
        <v>812</v>
      </c>
      <c r="C556" s="4" t="s">
        <v>1296</v>
      </c>
      <c r="D556" s="4" t="s">
        <v>121</v>
      </c>
      <c r="E556" s="4" t="s">
        <v>127</v>
      </c>
      <c r="F556" s="16" t="str">
        <f t="shared" si="92"/>
        <v xml:space="preserve">Bewirtschaftung Parkraum, Tiefbau </v>
      </c>
      <c r="G556" s="4" t="s">
        <v>1299</v>
      </c>
      <c r="H556" s="4" t="s">
        <v>122</v>
      </c>
      <c r="I556" s="4" t="s">
        <v>9</v>
      </c>
      <c r="J556" s="4" t="s">
        <v>123</v>
      </c>
      <c r="K556" s="14" t="s">
        <v>9</v>
      </c>
      <c r="L556" s="5" t="s">
        <v>48</v>
      </c>
      <c r="M556" s="5" t="s">
        <v>124</v>
      </c>
      <c r="N556" s="5" t="s">
        <v>1012</v>
      </c>
      <c r="O556" s="5" t="s">
        <v>138</v>
      </c>
      <c r="P556" s="6">
        <v>70000</v>
      </c>
      <c r="Q556" s="17"/>
      <c r="R556" s="19">
        <v>49800</v>
      </c>
      <c r="S556" s="7">
        <v>0</v>
      </c>
      <c r="T556" s="7">
        <v>70000</v>
      </c>
      <c r="U556" s="8">
        <f>S556-T556</f>
        <v>-70000</v>
      </c>
      <c r="V556" s="6">
        <v>49800</v>
      </c>
      <c r="W556" s="17"/>
      <c r="X556" s="7">
        <v>2775.76</v>
      </c>
      <c r="Y556" s="7">
        <v>0</v>
      </c>
      <c r="Z556" s="8">
        <f>X556+Y556+AA556</f>
        <v>49889.35</v>
      </c>
      <c r="AA556" s="7">
        <v>47113.59</v>
      </c>
      <c r="AB556" s="8"/>
      <c r="AC556" s="20">
        <f>IF(AA556-R556&gt;R556,R556,AA556)</f>
        <v>47113.59</v>
      </c>
      <c r="AD556" s="8"/>
    </row>
    <row r="557" spans="1:30" ht="15" customHeight="1">
      <c r="A557" s="14" t="s">
        <v>1301</v>
      </c>
      <c r="B557" s="4" t="s">
        <v>812</v>
      </c>
      <c r="C557" s="4" t="s">
        <v>1296</v>
      </c>
      <c r="D557" s="4" t="s">
        <v>573</v>
      </c>
      <c r="E557" s="4" t="s">
        <v>202</v>
      </c>
      <c r="F557" s="16" t="str">
        <f t="shared" si="92"/>
        <v>Schnittstelle S-Bahnhof Nietleben, Zuschüsse von sonstigen öffentl.-wirtsch. Untern.</v>
      </c>
      <c r="G557" s="4" t="s">
        <v>1302</v>
      </c>
      <c r="H557" s="4" t="s">
        <v>1059</v>
      </c>
      <c r="I557" s="4" t="s">
        <v>505</v>
      </c>
      <c r="J557" s="4" t="s">
        <v>66</v>
      </c>
      <c r="K557" s="14" t="s">
        <v>9</v>
      </c>
      <c r="L557" s="5" t="s">
        <v>1057</v>
      </c>
      <c r="M557" s="5" t="s">
        <v>801</v>
      </c>
      <c r="N557" s="5" t="s">
        <v>1012</v>
      </c>
      <c r="O557" s="5" t="s">
        <v>138</v>
      </c>
      <c r="P557" s="7"/>
      <c r="Q557" s="17">
        <v>433100</v>
      </c>
      <c r="R557" s="20"/>
      <c r="S557" s="7">
        <v>0</v>
      </c>
      <c r="T557" s="7">
        <v>0</v>
      </c>
      <c r="U557" s="8">
        <f>-S557-T557</f>
        <v>0</v>
      </c>
      <c r="V557" s="7"/>
      <c r="W557" s="17">
        <v>433100</v>
      </c>
      <c r="X557" s="7">
        <v>0</v>
      </c>
      <c r="Y557" s="7">
        <v>0</v>
      </c>
      <c r="Z557" s="8"/>
      <c r="AA557" s="7"/>
      <c r="AB557" s="8">
        <v>0</v>
      </c>
      <c r="AC557" s="20"/>
      <c r="AD557" s="8"/>
    </row>
    <row r="558" spans="1:30">
      <c r="A558" s="14" t="s">
        <v>1303</v>
      </c>
      <c r="B558" s="4" t="s">
        <v>812</v>
      </c>
      <c r="C558" s="4" t="s">
        <v>1296</v>
      </c>
      <c r="D558" s="4" t="s">
        <v>936</v>
      </c>
      <c r="E558" s="4" t="s">
        <v>202</v>
      </c>
      <c r="F558" s="16" t="str">
        <f t="shared" si="92"/>
        <v>Schnittstelle S-Bahnhof Nietleben, Erwerb von Gebäuden und Grundstücken</v>
      </c>
      <c r="G558" s="4" t="s">
        <v>1302</v>
      </c>
      <c r="H558" s="4" t="s">
        <v>937</v>
      </c>
      <c r="I558" s="4" t="s">
        <v>670</v>
      </c>
      <c r="J558" s="4" t="s">
        <v>84</v>
      </c>
      <c r="K558" s="14" t="s">
        <v>1304</v>
      </c>
      <c r="L558" s="5" t="s">
        <v>945</v>
      </c>
      <c r="M558" s="5" t="s">
        <v>938</v>
      </c>
      <c r="N558" s="5" t="s">
        <v>1012</v>
      </c>
      <c r="O558" s="5" t="s">
        <v>138</v>
      </c>
      <c r="P558" s="6">
        <v>0</v>
      </c>
      <c r="Q558" s="17"/>
      <c r="R558" s="19">
        <v>40500</v>
      </c>
      <c r="S558" s="7">
        <v>0</v>
      </c>
      <c r="T558" s="7">
        <v>0</v>
      </c>
      <c r="U558" s="8">
        <f>S558-T558</f>
        <v>0</v>
      </c>
      <c r="V558" s="6">
        <v>40500</v>
      </c>
      <c r="W558" s="17"/>
      <c r="X558" s="7">
        <v>40500</v>
      </c>
      <c r="Y558" s="7">
        <v>0</v>
      </c>
      <c r="Z558" s="8">
        <f>X558+Y558+AA558</f>
        <v>40500</v>
      </c>
      <c r="AA558" s="7">
        <v>0</v>
      </c>
      <c r="AB558" s="8"/>
      <c r="AC558" s="20">
        <f>IF(AA558-R558&gt;R558,R558,AA558)</f>
        <v>0</v>
      </c>
      <c r="AD558" s="8"/>
    </row>
    <row r="559" spans="1:30">
      <c r="A559" s="14" t="s">
        <v>1305</v>
      </c>
      <c r="B559" s="4" t="s">
        <v>812</v>
      </c>
      <c r="C559" s="4" t="s">
        <v>1296</v>
      </c>
      <c r="D559" s="4" t="s">
        <v>121</v>
      </c>
      <c r="E559" s="4" t="s">
        <v>202</v>
      </c>
      <c r="F559" s="16" t="str">
        <f t="shared" si="92"/>
        <v xml:space="preserve">Schnittstelle S-Bahnhof Nietleben, Tiefbau </v>
      </c>
      <c r="G559" s="4" t="s">
        <v>1302</v>
      </c>
      <c r="H559" s="4" t="s">
        <v>122</v>
      </c>
      <c r="I559" s="4" t="s">
        <v>9</v>
      </c>
      <c r="J559" s="4" t="s">
        <v>123</v>
      </c>
      <c r="K559" s="14" t="s">
        <v>1304</v>
      </c>
      <c r="L559" s="5" t="s">
        <v>945</v>
      </c>
      <c r="M559" s="5" t="s">
        <v>796</v>
      </c>
      <c r="N559" s="5" t="s">
        <v>1012</v>
      </c>
      <c r="O559" s="5" t="s">
        <v>138</v>
      </c>
      <c r="P559" s="6">
        <v>496200</v>
      </c>
      <c r="Q559" s="17"/>
      <c r="R559" s="19">
        <v>0</v>
      </c>
      <c r="S559" s="7">
        <v>0</v>
      </c>
      <c r="T559" s="7">
        <v>496200</v>
      </c>
      <c r="U559" s="8">
        <f>S559-T559</f>
        <v>-496200</v>
      </c>
      <c r="V559" s="6">
        <v>0</v>
      </c>
      <c r="W559" s="17"/>
      <c r="X559" s="7">
        <v>0</v>
      </c>
      <c r="Y559" s="7">
        <v>0</v>
      </c>
      <c r="Z559" s="8">
        <f>X559+Y559+AA559</f>
        <v>0</v>
      </c>
      <c r="AA559" s="7">
        <v>0</v>
      </c>
      <c r="AB559" s="8"/>
      <c r="AC559" s="20">
        <f>IF(AA559-R559&gt;R559,R559,AA559)</f>
        <v>0</v>
      </c>
      <c r="AD559" s="8"/>
    </row>
    <row r="560" spans="1:30">
      <c r="A560" s="14" t="s">
        <v>1306</v>
      </c>
      <c r="B560" s="4" t="s">
        <v>812</v>
      </c>
      <c r="C560" s="4" t="s">
        <v>1296</v>
      </c>
      <c r="D560" s="4" t="s">
        <v>731</v>
      </c>
      <c r="E560" s="4" t="s">
        <v>202</v>
      </c>
      <c r="F560" s="16" t="str">
        <f t="shared" si="92"/>
        <v xml:space="preserve">Schnittstelle S-Bahnhof Nietleben, Planungsleistungen </v>
      </c>
      <c r="G560" s="4" t="s">
        <v>1302</v>
      </c>
      <c r="H560" s="4" t="s">
        <v>198</v>
      </c>
      <c r="I560" s="4" t="s">
        <v>9</v>
      </c>
      <c r="J560" s="4" t="s">
        <v>123</v>
      </c>
      <c r="K560" s="14" t="s">
        <v>1304</v>
      </c>
      <c r="L560" s="5" t="s">
        <v>945</v>
      </c>
      <c r="M560" s="5" t="s">
        <v>796</v>
      </c>
      <c r="N560" s="5" t="s">
        <v>1012</v>
      </c>
      <c r="O560" s="5" t="s">
        <v>138</v>
      </c>
      <c r="P560" s="6">
        <v>45200</v>
      </c>
      <c r="Q560" s="17"/>
      <c r="R560" s="19">
        <v>24800</v>
      </c>
      <c r="S560" s="7">
        <v>0</v>
      </c>
      <c r="T560" s="7">
        <v>45200</v>
      </c>
      <c r="U560" s="8">
        <f>S560-T560</f>
        <v>-45200</v>
      </c>
      <c r="V560" s="6">
        <v>24800</v>
      </c>
      <c r="W560" s="17"/>
      <c r="X560" s="7">
        <v>23025.71</v>
      </c>
      <c r="Y560" s="7">
        <v>0</v>
      </c>
      <c r="Z560" s="8">
        <f>X560+Y560+AA560</f>
        <v>24800</v>
      </c>
      <c r="AA560" s="7">
        <v>1774.29</v>
      </c>
      <c r="AB560" s="8"/>
      <c r="AC560" s="20">
        <f>IF(AA560-R560&gt;R560,R560,AA560)</f>
        <v>1774.29</v>
      </c>
      <c r="AD560" s="8"/>
    </row>
    <row r="561" spans="1:30" ht="15" customHeight="1">
      <c r="A561" s="14" t="s">
        <v>1307</v>
      </c>
      <c r="B561" s="4" t="s">
        <v>812</v>
      </c>
      <c r="C561" s="4" t="s">
        <v>1296</v>
      </c>
      <c r="D561" s="4" t="s">
        <v>395</v>
      </c>
      <c r="E561" s="4" t="s">
        <v>157</v>
      </c>
      <c r="F561" s="16" t="str">
        <f t="shared" si="92"/>
        <v>Parkplatz Pusteblume, Zuweisungen vom Land - Soziale Stadt Neustadt</v>
      </c>
      <c r="G561" s="4" t="s">
        <v>1308</v>
      </c>
      <c r="H561" s="4" t="s">
        <v>207</v>
      </c>
      <c r="I561" s="4" t="s">
        <v>397</v>
      </c>
      <c r="J561" s="4" t="s">
        <v>66</v>
      </c>
      <c r="K561" s="14" t="s">
        <v>9</v>
      </c>
      <c r="L561" s="5" t="s">
        <v>9</v>
      </c>
      <c r="M561" s="5" t="s">
        <v>801</v>
      </c>
      <c r="N561" s="5" t="s">
        <v>1012</v>
      </c>
      <c r="O561" s="5" t="s">
        <v>138</v>
      </c>
      <c r="P561" s="7"/>
      <c r="Q561" s="17">
        <v>16700</v>
      </c>
      <c r="R561" s="20"/>
      <c r="S561" s="7">
        <v>0</v>
      </c>
      <c r="T561" s="7">
        <v>0</v>
      </c>
      <c r="U561" s="8">
        <f>-S561-T561</f>
        <v>0</v>
      </c>
      <c r="V561" s="7"/>
      <c r="W561" s="17">
        <v>16700</v>
      </c>
      <c r="X561" s="7">
        <v>0</v>
      </c>
      <c r="Y561" s="7">
        <v>0</v>
      </c>
      <c r="Z561" s="8"/>
      <c r="AA561" s="7"/>
      <c r="AB561" s="8">
        <v>0</v>
      </c>
      <c r="AC561" s="20"/>
      <c r="AD561" s="8"/>
    </row>
    <row r="562" spans="1:30">
      <c r="A562" s="14" t="s">
        <v>1309</v>
      </c>
      <c r="B562" s="4" t="s">
        <v>812</v>
      </c>
      <c r="C562" s="4" t="s">
        <v>1296</v>
      </c>
      <c r="D562" s="4" t="s">
        <v>121</v>
      </c>
      <c r="E562" s="4" t="s">
        <v>157</v>
      </c>
      <c r="F562" s="16" t="str">
        <f t="shared" si="92"/>
        <v xml:space="preserve">Parkplatz Pusteblume, Tiefbau </v>
      </c>
      <c r="G562" s="4" t="s">
        <v>1308</v>
      </c>
      <c r="H562" s="4" t="s">
        <v>122</v>
      </c>
      <c r="I562" s="4" t="s">
        <v>9</v>
      </c>
      <c r="J562" s="4" t="s">
        <v>123</v>
      </c>
      <c r="K562" s="14" t="s">
        <v>9</v>
      </c>
      <c r="L562" s="5" t="s">
        <v>9</v>
      </c>
      <c r="M562" s="5" t="s">
        <v>796</v>
      </c>
      <c r="N562" s="5" t="s">
        <v>1012</v>
      </c>
      <c r="O562" s="5" t="s">
        <v>138</v>
      </c>
      <c r="P562" s="6">
        <v>25000</v>
      </c>
      <c r="Q562" s="17"/>
      <c r="R562" s="19">
        <v>0</v>
      </c>
      <c r="S562" s="7">
        <v>0</v>
      </c>
      <c r="T562" s="7">
        <v>25000</v>
      </c>
      <c r="U562" s="8">
        <f>S562-T562</f>
        <v>-25000</v>
      </c>
      <c r="V562" s="6">
        <v>0</v>
      </c>
      <c r="W562" s="17"/>
      <c r="X562" s="7">
        <v>0</v>
      </c>
      <c r="Y562" s="7">
        <v>0</v>
      </c>
      <c r="Z562" s="8">
        <f>X562+Y562+AA562</f>
        <v>0</v>
      </c>
      <c r="AA562" s="7">
        <v>0</v>
      </c>
      <c r="AB562" s="8"/>
      <c r="AC562" s="20">
        <f>IF(AA562-R562&gt;R562,R562,AA562)</f>
        <v>0</v>
      </c>
      <c r="AD562" s="8"/>
    </row>
    <row r="563" spans="1:30" ht="15" customHeight="1">
      <c r="A563" s="14" t="s">
        <v>1310</v>
      </c>
      <c r="B563" s="4" t="s">
        <v>812</v>
      </c>
      <c r="C563" s="4" t="s">
        <v>1296</v>
      </c>
      <c r="D563" s="4" t="s">
        <v>803</v>
      </c>
      <c r="E563" s="4" t="s">
        <v>1311</v>
      </c>
      <c r="F563" s="16" t="str">
        <f t="shared" si="92"/>
        <v>Stellflächen für Wertstoffcontainer, Zuschüsse von privaten Unternehmen</v>
      </c>
      <c r="G563" s="4" t="s">
        <v>1312</v>
      </c>
      <c r="H563" s="4" t="s">
        <v>1313</v>
      </c>
      <c r="I563" s="4" t="s">
        <v>1314</v>
      </c>
      <c r="J563" s="4" t="s">
        <v>66</v>
      </c>
      <c r="K563" s="14" t="s">
        <v>9</v>
      </c>
      <c r="L563" s="5" t="s">
        <v>119</v>
      </c>
      <c r="M563" s="5" t="s">
        <v>68</v>
      </c>
      <c r="N563" s="5" t="s">
        <v>1012</v>
      </c>
      <c r="O563" s="5" t="s">
        <v>138</v>
      </c>
      <c r="P563" s="7"/>
      <c r="Q563" s="17">
        <v>70000</v>
      </c>
      <c r="R563" s="20"/>
      <c r="S563" s="7">
        <v>0</v>
      </c>
      <c r="T563" s="7">
        <v>0</v>
      </c>
      <c r="U563" s="8">
        <f>-S563-T563</f>
        <v>0</v>
      </c>
      <c r="V563" s="7"/>
      <c r="W563" s="17">
        <v>70000</v>
      </c>
      <c r="X563" s="7">
        <v>0</v>
      </c>
      <c r="Y563" s="7">
        <v>0</v>
      </c>
      <c r="Z563" s="8"/>
      <c r="AA563" s="7"/>
      <c r="AB563" s="8">
        <v>201217.02</v>
      </c>
      <c r="AC563" s="20"/>
      <c r="AD563" s="8"/>
    </row>
    <row r="564" spans="1:30">
      <c r="A564" s="14" t="s">
        <v>1315</v>
      </c>
      <c r="B564" s="4" t="s">
        <v>812</v>
      </c>
      <c r="C564" s="4" t="s">
        <v>1296</v>
      </c>
      <c r="D564" s="4" t="s">
        <v>1316</v>
      </c>
      <c r="E564" s="4" t="s">
        <v>1311</v>
      </c>
      <c r="F564" s="16" t="str">
        <f t="shared" si="92"/>
        <v xml:space="preserve">Stellflächen für Wertstoffcontainer, Neubau </v>
      </c>
      <c r="G564" s="4" t="s">
        <v>1312</v>
      </c>
      <c r="H564" s="4" t="s">
        <v>569</v>
      </c>
      <c r="I564" s="4" t="s">
        <v>9</v>
      </c>
      <c r="J564" s="4" t="s">
        <v>144</v>
      </c>
      <c r="K564" s="14" t="s">
        <v>1317</v>
      </c>
      <c r="L564" s="5" t="s">
        <v>119</v>
      </c>
      <c r="M564" s="5" t="s">
        <v>124</v>
      </c>
      <c r="N564" s="5" t="s">
        <v>145</v>
      </c>
      <c r="O564" s="5" t="s">
        <v>146</v>
      </c>
      <c r="P564" s="6">
        <v>60000</v>
      </c>
      <c r="Q564" s="17"/>
      <c r="R564" s="19">
        <v>63400</v>
      </c>
      <c r="S564" s="7">
        <v>0</v>
      </c>
      <c r="T564" s="7">
        <v>54700</v>
      </c>
      <c r="U564" s="8">
        <f>S564-T564</f>
        <v>-54700</v>
      </c>
      <c r="V564" s="6">
        <v>68700</v>
      </c>
      <c r="W564" s="17"/>
      <c r="X564" s="7">
        <v>47436.77</v>
      </c>
      <c r="Y564" s="7">
        <v>0</v>
      </c>
      <c r="Z564" s="8">
        <f>X564+Y564+AA564</f>
        <v>68167.149999999994</v>
      </c>
      <c r="AA564" s="7">
        <v>20730.38</v>
      </c>
      <c r="AB564" s="8"/>
      <c r="AC564" s="20">
        <f>IF(AA564-R564&gt;R564,R564,AA564)</f>
        <v>20730.38</v>
      </c>
      <c r="AD564" s="8"/>
    </row>
    <row r="565" spans="1:30">
      <c r="A565" s="14" t="s">
        <v>1318</v>
      </c>
      <c r="B565" s="4" t="s">
        <v>812</v>
      </c>
      <c r="C565" s="4" t="s">
        <v>1296</v>
      </c>
      <c r="D565" s="4" t="s">
        <v>731</v>
      </c>
      <c r="E565" s="4" t="s">
        <v>1311</v>
      </c>
      <c r="F565" s="16" t="str">
        <f t="shared" si="92"/>
        <v xml:space="preserve">Stellflächen für Wertstoffcontainer, Planungsleistungen </v>
      </c>
      <c r="G565" s="4" t="s">
        <v>1312</v>
      </c>
      <c r="H565" s="4" t="s">
        <v>198</v>
      </c>
      <c r="I565" s="4" t="s">
        <v>9</v>
      </c>
      <c r="J565" s="4" t="s">
        <v>144</v>
      </c>
      <c r="K565" s="14" t="s">
        <v>1317</v>
      </c>
      <c r="L565" s="5" t="s">
        <v>119</v>
      </c>
      <c r="M565" s="5" t="s">
        <v>124</v>
      </c>
      <c r="N565" s="5" t="s">
        <v>145</v>
      </c>
      <c r="O565" s="5" t="s">
        <v>146</v>
      </c>
      <c r="P565" s="6">
        <v>10000</v>
      </c>
      <c r="Q565" s="17"/>
      <c r="R565" s="19">
        <v>3600</v>
      </c>
      <c r="S565" s="7">
        <v>0</v>
      </c>
      <c r="T565" s="7">
        <v>5900</v>
      </c>
      <c r="U565" s="8">
        <f>S565-T565</f>
        <v>-5900</v>
      </c>
      <c r="V565" s="6">
        <v>7700</v>
      </c>
      <c r="W565" s="17"/>
      <c r="X565" s="7">
        <v>5474.9</v>
      </c>
      <c r="Y565" s="7">
        <v>0</v>
      </c>
      <c r="Z565" s="8">
        <f>X565+Y565+AA565</f>
        <v>6220.9</v>
      </c>
      <c r="AA565" s="7">
        <v>746</v>
      </c>
      <c r="AB565" s="8"/>
      <c r="AC565" s="20">
        <f>IF(AA565-R565&gt;R565,R565,AA565)</f>
        <v>746</v>
      </c>
      <c r="AD565" s="8"/>
    </row>
    <row r="566" spans="1:30" ht="15" customHeight="1">
      <c r="A566" s="14" t="s">
        <v>1319</v>
      </c>
      <c r="B566" s="4" t="s">
        <v>812</v>
      </c>
      <c r="C566" s="4" t="s">
        <v>1296</v>
      </c>
      <c r="D566" s="4" t="s">
        <v>65</v>
      </c>
      <c r="E566" s="4" t="s">
        <v>329</v>
      </c>
      <c r="F566" s="16" t="str">
        <f t="shared" si="92"/>
        <v xml:space="preserve">Parkleitsystem, 3. Ausbaustufe, Zuw. vom Land </v>
      </c>
      <c r="G566" s="4" t="s">
        <v>1320</v>
      </c>
      <c r="H566" s="4" t="s">
        <v>1542</v>
      </c>
      <c r="I566" s="4" t="s">
        <v>9</v>
      </c>
      <c r="J566" s="4" t="s">
        <v>66</v>
      </c>
      <c r="K566" s="14" t="s">
        <v>9</v>
      </c>
      <c r="L566" s="5" t="s">
        <v>1086</v>
      </c>
      <c r="M566" s="5" t="s">
        <v>801</v>
      </c>
      <c r="N566" s="5" t="s">
        <v>1012</v>
      </c>
      <c r="O566" s="5" t="s">
        <v>138</v>
      </c>
      <c r="P566" s="7"/>
      <c r="Q566" s="17">
        <v>57000</v>
      </c>
      <c r="R566" s="20"/>
      <c r="S566" s="7">
        <v>0</v>
      </c>
      <c r="T566" s="7">
        <v>0</v>
      </c>
      <c r="U566" s="8">
        <f>-S566-T566</f>
        <v>0</v>
      </c>
      <c r="V566" s="7"/>
      <c r="W566" s="17">
        <v>57000</v>
      </c>
      <c r="X566" s="7">
        <v>0</v>
      </c>
      <c r="Y566" s="7">
        <v>0</v>
      </c>
      <c r="Z566" s="8"/>
      <c r="AA566" s="7"/>
      <c r="AB566" s="8">
        <v>57778.9</v>
      </c>
      <c r="AC566" s="20"/>
      <c r="AD566" s="8"/>
    </row>
    <row r="567" spans="1:30">
      <c r="A567" s="14" t="s">
        <v>1321</v>
      </c>
      <c r="B567" s="4" t="s">
        <v>812</v>
      </c>
      <c r="C567" s="4" t="s">
        <v>1296</v>
      </c>
      <c r="D567" s="4" t="s">
        <v>121</v>
      </c>
      <c r="E567" s="4" t="s">
        <v>329</v>
      </c>
      <c r="F567" s="16" t="str">
        <f t="shared" si="92"/>
        <v xml:space="preserve">Parkleitsystem, 3. Ausbaustufe, Tiefbau </v>
      </c>
      <c r="G567" s="4" t="s">
        <v>1320</v>
      </c>
      <c r="H567" s="4" t="s">
        <v>122</v>
      </c>
      <c r="I567" s="4" t="s">
        <v>9</v>
      </c>
      <c r="J567" s="4" t="s">
        <v>123</v>
      </c>
      <c r="K567" s="14" t="s">
        <v>9</v>
      </c>
      <c r="L567" s="5" t="s">
        <v>48</v>
      </c>
      <c r="M567" s="5" t="s">
        <v>44</v>
      </c>
      <c r="N567" s="5" t="s">
        <v>1012</v>
      </c>
      <c r="O567" s="5" t="s">
        <v>138</v>
      </c>
      <c r="P567" s="6">
        <v>0</v>
      </c>
      <c r="Q567" s="17"/>
      <c r="R567" s="19">
        <v>37800</v>
      </c>
      <c r="S567" s="7">
        <v>0</v>
      </c>
      <c r="T567" s="7">
        <v>0</v>
      </c>
      <c r="U567" s="8">
        <f>S567-T567</f>
        <v>0</v>
      </c>
      <c r="V567" s="6">
        <v>37800</v>
      </c>
      <c r="W567" s="17"/>
      <c r="X567" s="7">
        <v>14994.68</v>
      </c>
      <c r="Y567" s="7">
        <v>0</v>
      </c>
      <c r="Z567" s="8">
        <f>X567+Y567+AA567</f>
        <v>33711.949999999997</v>
      </c>
      <c r="AA567" s="7">
        <v>18717.27</v>
      </c>
      <c r="AB567" s="8"/>
      <c r="AC567" s="20">
        <f>IF(AA567-R567&gt;R567,R567,AA567)</f>
        <v>18717.27</v>
      </c>
      <c r="AD567" s="8"/>
    </row>
    <row r="568" spans="1:30" ht="15" customHeight="1">
      <c r="A568" s="14" t="s">
        <v>1322</v>
      </c>
      <c r="B568" s="4" t="s">
        <v>812</v>
      </c>
      <c r="C568" s="4" t="s">
        <v>1323</v>
      </c>
      <c r="D568" s="4" t="s">
        <v>65</v>
      </c>
      <c r="E568" s="4" t="s">
        <v>632</v>
      </c>
      <c r="F568" s="16" t="str">
        <f t="shared" si="92"/>
        <v>Grundwasserabsenkung Neustadt, Zuweisungen vom Land - Stadtumbau Aufwertung</v>
      </c>
      <c r="G568" s="4" t="s">
        <v>1324</v>
      </c>
      <c r="H568" s="4" t="s">
        <v>207</v>
      </c>
      <c r="I568" s="4" t="s">
        <v>769</v>
      </c>
      <c r="J568" s="4" t="s">
        <v>66</v>
      </c>
      <c r="K568" s="14" t="s">
        <v>9</v>
      </c>
      <c r="L568" s="5" t="s">
        <v>770</v>
      </c>
      <c r="M568" s="5" t="s">
        <v>771</v>
      </c>
      <c r="N568" s="5" t="s">
        <v>199</v>
      </c>
      <c r="O568" s="5" t="s">
        <v>200</v>
      </c>
      <c r="P568" s="7"/>
      <c r="Q568" s="17">
        <v>53300</v>
      </c>
      <c r="R568" s="20"/>
      <c r="S568" s="7">
        <v>0</v>
      </c>
      <c r="T568" s="7">
        <v>0</v>
      </c>
      <c r="U568" s="8">
        <f>-S568-T568</f>
        <v>0</v>
      </c>
      <c r="V568" s="7"/>
      <c r="W568" s="17">
        <v>53300</v>
      </c>
      <c r="X568" s="7">
        <v>0</v>
      </c>
      <c r="Y568" s="7">
        <v>0</v>
      </c>
      <c r="Z568" s="8"/>
      <c r="AA568" s="7"/>
      <c r="AB568" s="8">
        <v>0</v>
      </c>
      <c r="AC568" s="20"/>
      <c r="AD568" s="8"/>
    </row>
    <row r="569" spans="1:30">
      <c r="A569" s="14" t="s">
        <v>1325</v>
      </c>
      <c r="B569" s="4" t="s">
        <v>812</v>
      </c>
      <c r="C569" s="4" t="s">
        <v>1323</v>
      </c>
      <c r="D569" s="4" t="s">
        <v>121</v>
      </c>
      <c r="E569" s="4" t="s">
        <v>632</v>
      </c>
      <c r="F569" s="16" t="str">
        <f t="shared" si="92"/>
        <v xml:space="preserve">Grundwasserabsenkung Neustadt, Tiefbau </v>
      </c>
      <c r="G569" s="4" t="s">
        <v>1324</v>
      </c>
      <c r="H569" s="4" t="s">
        <v>122</v>
      </c>
      <c r="I569" s="4" t="s">
        <v>9</v>
      </c>
      <c r="J569" s="4" t="s">
        <v>123</v>
      </c>
      <c r="K569" s="14" t="s">
        <v>1326</v>
      </c>
      <c r="L569" s="5" t="s">
        <v>1327</v>
      </c>
      <c r="M569" s="5" t="s">
        <v>124</v>
      </c>
      <c r="N569" s="5" t="s">
        <v>1012</v>
      </c>
      <c r="O569" s="5" t="s">
        <v>138</v>
      </c>
      <c r="P569" s="6">
        <v>0</v>
      </c>
      <c r="Q569" s="17"/>
      <c r="R569" s="19">
        <v>0</v>
      </c>
      <c r="S569" s="7">
        <v>0</v>
      </c>
      <c r="T569" s="7">
        <v>0</v>
      </c>
      <c r="U569" s="8">
        <f t="shared" ref="U569:U587" si="93">S569-T569</f>
        <v>0</v>
      </c>
      <c r="V569" s="6">
        <v>0</v>
      </c>
      <c r="W569" s="17"/>
      <c r="X569" s="7">
        <v>0</v>
      </c>
      <c r="Y569" s="7">
        <v>0</v>
      </c>
      <c r="Z569" s="8">
        <f t="shared" ref="Z569:Z587" si="94">X569+Y569+AA569</f>
        <v>0</v>
      </c>
      <c r="AA569" s="7">
        <v>0</v>
      </c>
      <c r="AB569" s="8"/>
      <c r="AC569" s="20">
        <f t="shared" ref="AC569:AC587" si="95">IF(AA569-R569&gt;R569,R569,AA569)</f>
        <v>0</v>
      </c>
      <c r="AD569" s="8"/>
    </row>
    <row r="570" spans="1:30">
      <c r="A570" s="54" t="s">
        <v>1328</v>
      </c>
      <c r="B570" s="55" t="s">
        <v>812</v>
      </c>
      <c r="C570" s="55" t="s">
        <v>1323</v>
      </c>
      <c r="D570" s="55" t="s">
        <v>731</v>
      </c>
      <c r="E570" s="55" t="s">
        <v>632</v>
      </c>
      <c r="F570" s="56" t="str">
        <f t="shared" si="92"/>
        <v xml:space="preserve">Grundwasserabsenkung Neustadt, Planungsleistungen </v>
      </c>
      <c r="G570" s="55" t="s">
        <v>1324</v>
      </c>
      <c r="H570" s="55" t="s">
        <v>198</v>
      </c>
      <c r="I570" s="55" t="s">
        <v>9</v>
      </c>
      <c r="J570" s="55" t="s">
        <v>123</v>
      </c>
      <c r="K570" s="54" t="s">
        <v>1326</v>
      </c>
      <c r="L570" s="57" t="s">
        <v>1327</v>
      </c>
      <c r="M570" s="57" t="s">
        <v>124</v>
      </c>
      <c r="N570" s="57" t="s">
        <v>1012</v>
      </c>
      <c r="O570" s="57" t="s">
        <v>138</v>
      </c>
      <c r="P570" s="11">
        <v>80000</v>
      </c>
      <c r="Q570" s="18"/>
      <c r="R570" s="21">
        <v>0</v>
      </c>
      <c r="S570" s="12">
        <v>0</v>
      </c>
      <c r="T570" s="12">
        <v>80000</v>
      </c>
      <c r="U570" s="13">
        <f t="shared" si="93"/>
        <v>-80000</v>
      </c>
      <c r="V570" s="11">
        <v>0</v>
      </c>
      <c r="W570" s="18"/>
      <c r="X570" s="12">
        <v>0</v>
      </c>
      <c r="Y570" s="12">
        <v>0</v>
      </c>
      <c r="Z570" s="13">
        <f t="shared" si="94"/>
        <v>0</v>
      </c>
      <c r="AA570" s="12">
        <v>0</v>
      </c>
      <c r="AB570" s="13"/>
      <c r="AC570" s="58">
        <f t="shared" si="95"/>
        <v>0</v>
      </c>
      <c r="AD570" s="13"/>
    </row>
    <row r="571" spans="1:30">
      <c r="A571" s="59"/>
      <c r="B571" s="60"/>
      <c r="C571" s="60"/>
      <c r="D571" s="60"/>
      <c r="E571" s="60"/>
      <c r="F571" s="61" t="s">
        <v>1552</v>
      </c>
      <c r="G571" s="60"/>
      <c r="H571" s="60"/>
      <c r="I571" s="60"/>
      <c r="J571" s="60"/>
      <c r="K571" s="59"/>
      <c r="L571" s="62"/>
      <c r="M571" s="62"/>
      <c r="N571" s="62"/>
      <c r="O571" s="62"/>
      <c r="P571" s="67">
        <f>SUM(P337:P570)</f>
        <v>37023400</v>
      </c>
      <c r="Q571" s="68">
        <f t="shared" ref="Q571:AC571" si="96">SUM(Q337:Q570)</f>
        <v>32216200</v>
      </c>
      <c r="R571" s="69">
        <f t="shared" si="96"/>
        <v>19696000</v>
      </c>
      <c r="S571" s="67">
        <f t="shared" si="96"/>
        <v>11700</v>
      </c>
      <c r="T571" s="67">
        <f t="shared" si="96"/>
        <v>22113000</v>
      </c>
      <c r="U571" s="68">
        <f t="shared" si="96"/>
        <v>-21809700</v>
      </c>
      <c r="V571" s="67">
        <f t="shared" si="96"/>
        <v>34763900</v>
      </c>
      <c r="W571" s="68">
        <f t="shared" si="96"/>
        <v>32362000</v>
      </c>
      <c r="X571" s="67">
        <f t="shared" si="96"/>
        <v>23047063.609999988</v>
      </c>
      <c r="Y571" s="67">
        <f t="shared" si="96"/>
        <v>365797.52</v>
      </c>
      <c r="Z571" s="68">
        <f t="shared" si="96"/>
        <v>29366770.469999995</v>
      </c>
      <c r="AA571" s="67">
        <f t="shared" si="96"/>
        <v>5953909.3399999999</v>
      </c>
      <c r="AB571" s="68">
        <f t="shared" si="96"/>
        <v>8270142.6300000027</v>
      </c>
      <c r="AC571" s="69">
        <f t="shared" si="96"/>
        <v>4738004.0099999988</v>
      </c>
      <c r="AD571" s="63"/>
    </row>
    <row r="572" spans="1:30">
      <c r="A572" s="14" t="s">
        <v>1329</v>
      </c>
      <c r="B572" s="4" t="s">
        <v>1330</v>
      </c>
      <c r="C572" s="4" t="s">
        <v>1331</v>
      </c>
      <c r="D572" s="4" t="s">
        <v>3</v>
      </c>
      <c r="E572" s="4" t="s">
        <v>4</v>
      </c>
      <c r="F572" s="16" t="str">
        <f t="shared" si="92"/>
        <v>Jahresansätze, geringwertige Wirtschafts- güter</v>
      </c>
      <c r="G572" s="4" t="s">
        <v>5</v>
      </c>
      <c r="H572" s="4" t="s">
        <v>6</v>
      </c>
      <c r="I572" s="4" t="s">
        <v>7</v>
      </c>
      <c r="J572" s="4" t="s">
        <v>758</v>
      </c>
      <c r="K572" s="14" t="s">
        <v>9</v>
      </c>
      <c r="L572" s="5" t="s">
        <v>10</v>
      </c>
      <c r="M572" s="5" t="s">
        <v>11</v>
      </c>
      <c r="N572" s="5" t="s">
        <v>759</v>
      </c>
      <c r="O572" s="5" t="s">
        <v>760</v>
      </c>
      <c r="P572" s="6">
        <v>5400</v>
      </c>
      <c r="Q572" s="17"/>
      <c r="R572" s="19">
        <v>0</v>
      </c>
      <c r="S572" s="7">
        <v>0</v>
      </c>
      <c r="T572" s="7">
        <v>5400</v>
      </c>
      <c r="U572" s="8">
        <f t="shared" si="93"/>
        <v>-5400</v>
      </c>
      <c r="V572" s="6">
        <v>0</v>
      </c>
      <c r="W572" s="17"/>
      <c r="X572" s="7">
        <v>0</v>
      </c>
      <c r="Y572" s="7">
        <v>0</v>
      </c>
      <c r="Z572" s="8">
        <f t="shared" si="94"/>
        <v>0</v>
      </c>
      <c r="AA572" s="7">
        <v>0</v>
      </c>
      <c r="AB572" s="8"/>
      <c r="AC572" s="20">
        <f t="shared" si="95"/>
        <v>0</v>
      </c>
      <c r="AD572" s="8"/>
    </row>
    <row r="573" spans="1:30">
      <c r="A573" s="14" t="s">
        <v>1332</v>
      </c>
      <c r="B573" s="4" t="s">
        <v>1330</v>
      </c>
      <c r="C573" s="4" t="s">
        <v>1331</v>
      </c>
      <c r="D573" s="4" t="s">
        <v>25</v>
      </c>
      <c r="E573" s="4" t="s">
        <v>4</v>
      </c>
      <c r="F573" s="16" t="str">
        <f t="shared" si="92"/>
        <v xml:space="preserve">Jahresansätze, Geräte, Maschinen </v>
      </c>
      <c r="G573" s="4" t="s">
        <v>5</v>
      </c>
      <c r="H573" s="4" t="s">
        <v>26</v>
      </c>
      <c r="I573" s="4" t="s">
        <v>9</v>
      </c>
      <c r="J573" s="4" t="s">
        <v>758</v>
      </c>
      <c r="K573" s="14" t="s">
        <v>1333</v>
      </c>
      <c r="L573" s="5" t="s">
        <v>763</v>
      </c>
      <c r="M573" s="5" t="s">
        <v>11</v>
      </c>
      <c r="N573" s="5" t="s">
        <v>759</v>
      </c>
      <c r="O573" s="5" t="s">
        <v>760</v>
      </c>
      <c r="P573" s="6">
        <v>87500</v>
      </c>
      <c r="Q573" s="17"/>
      <c r="R573" s="19">
        <v>0</v>
      </c>
      <c r="S573" s="7">
        <v>0</v>
      </c>
      <c r="T573" s="7">
        <v>87500</v>
      </c>
      <c r="U573" s="8">
        <f t="shared" si="93"/>
        <v>-87500</v>
      </c>
      <c r="V573" s="6">
        <v>0</v>
      </c>
      <c r="W573" s="17"/>
      <c r="X573" s="7">
        <v>0</v>
      </c>
      <c r="Y573" s="7">
        <v>0</v>
      </c>
      <c r="Z573" s="8">
        <f t="shared" si="94"/>
        <v>0</v>
      </c>
      <c r="AA573" s="7">
        <v>0</v>
      </c>
      <c r="AB573" s="8"/>
      <c r="AC573" s="20">
        <f t="shared" si="95"/>
        <v>0</v>
      </c>
      <c r="AD573" s="8"/>
    </row>
    <row r="574" spans="1:30">
      <c r="A574" s="14" t="s">
        <v>1334</v>
      </c>
      <c r="B574" s="4" t="s">
        <v>1330</v>
      </c>
      <c r="C574" s="4" t="s">
        <v>1331</v>
      </c>
      <c r="D574" s="4" t="s">
        <v>15</v>
      </c>
      <c r="E574" s="4" t="s">
        <v>4</v>
      </c>
      <c r="F574" s="16" t="str">
        <f t="shared" si="92"/>
        <v xml:space="preserve">Jahresansätze, Ausstattung </v>
      </c>
      <c r="G574" s="4" t="s">
        <v>5</v>
      </c>
      <c r="H574" s="4" t="s">
        <v>1543</v>
      </c>
      <c r="I574" s="4" t="s">
        <v>9</v>
      </c>
      <c r="J574" s="4" t="s">
        <v>758</v>
      </c>
      <c r="K574" s="14" t="s">
        <v>1333</v>
      </c>
      <c r="L574" s="5" t="s">
        <v>763</v>
      </c>
      <c r="M574" s="5" t="s">
        <v>11</v>
      </c>
      <c r="N574" s="5" t="s">
        <v>759</v>
      </c>
      <c r="O574" s="5" t="s">
        <v>760</v>
      </c>
      <c r="P574" s="6">
        <v>27000</v>
      </c>
      <c r="Q574" s="17"/>
      <c r="R574" s="19">
        <v>0</v>
      </c>
      <c r="S574" s="7">
        <v>0</v>
      </c>
      <c r="T574" s="7">
        <v>27000</v>
      </c>
      <c r="U574" s="8">
        <f t="shared" si="93"/>
        <v>-27000</v>
      </c>
      <c r="V574" s="6">
        <v>0</v>
      </c>
      <c r="W574" s="17"/>
      <c r="X574" s="7">
        <v>0</v>
      </c>
      <c r="Y574" s="7">
        <v>0</v>
      </c>
      <c r="Z574" s="8">
        <f t="shared" si="94"/>
        <v>0</v>
      </c>
      <c r="AA574" s="7">
        <v>0</v>
      </c>
      <c r="AB574" s="8"/>
      <c r="AC574" s="20">
        <f t="shared" si="95"/>
        <v>0</v>
      </c>
      <c r="AD574" s="8"/>
    </row>
    <row r="575" spans="1:30">
      <c r="A575" s="14" t="s">
        <v>1335</v>
      </c>
      <c r="B575" s="4" t="s">
        <v>1330</v>
      </c>
      <c r="C575" s="4" t="s">
        <v>1331</v>
      </c>
      <c r="D575" s="4" t="s">
        <v>82</v>
      </c>
      <c r="E575" s="4" t="s">
        <v>4</v>
      </c>
      <c r="F575" s="16" t="str">
        <f t="shared" si="92"/>
        <v xml:space="preserve">Jahresansätze, Fahrzeuge </v>
      </c>
      <c r="G575" s="4" t="s">
        <v>5</v>
      </c>
      <c r="H575" s="4" t="s">
        <v>83</v>
      </c>
      <c r="I575" s="4" t="s">
        <v>9</v>
      </c>
      <c r="J575" s="4" t="s">
        <v>758</v>
      </c>
      <c r="K575" s="14" t="s">
        <v>9</v>
      </c>
      <c r="L575" s="5" t="s">
        <v>763</v>
      </c>
      <c r="M575" s="5" t="s">
        <v>11</v>
      </c>
      <c r="N575" s="5" t="s">
        <v>759</v>
      </c>
      <c r="O575" s="5" t="s">
        <v>760</v>
      </c>
      <c r="P575" s="6">
        <v>0</v>
      </c>
      <c r="Q575" s="17"/>
      <c r="R575" s="19">
        <v>46000</v>
      </c>
      <c r="S575" s="7">
        <v>0</v>
      </c>
      <c r="T575" s="7">
        <v>0</v>
      </c>
      <c r="U575" s="8">
        <f t="shared" si="93"/>
        <v>0</v>
      </c>
      <c r="V575" s="6">
        <v>46000</v>
      </c>
      <c r="W575" s="17"/>
      <c r="X575" s="7">
        <v>0</v>
      </c>
      <c r="Y575" s="7">
        <v>0</v>
      </c>
      <c r="Z575" s="8">
        <f t="shared" si="94"/>
        <v>45918.65</v>
      </c>
      <c r="AA575" s="7">
        <v>45918.65</v>
      </c>
      <c r="AB575" s="8"/>
      <c r="AC575" s="20">
        <f t="shared" si="95"/>
        <v>45918.65</v>
      </c>
      <c r="AD575" s="8"/>
    </row>
    <row r="576" spans="1:30">
      <c r="A576" s="14" t="s">
        <v>1336</v>
      </c>
      <c r="B576" s="4" t="s">
        <v>1330</v>
      </c>
      <c r="C576" s="4" t="s">
        <v>1331</v>
      </c>
      <c r="D576" s="4" t="s">
        <v>34</v>
      </c>
      <c r="E576" s="4" t="s">
        <v>4</v>
      </c>
      <c r="F576" s="16" t="str">
        <f t="shared" si="92"/>
        <v xml:space="preserve">Jahresansätze, Büromaschinen </v>
      </c>
      <c r="G576" s="4" t="s">
        <v>5</v>
      </c>
      <c r="H576" s="4" t="s">
        <v>79</v>
      </c>
      <c r="I576" s="4" t="s">
        <v>9</v>
      </c>
      <c r="J576" s="4" t="s">
        <v>758</v>
      </c>
      <c r="K576" s="14" t="s">
        <v>1333</v>
      </c>
      <c r="L576" s="5" t="s">
        <v>763</v>
      </c>
      <c r="M576" s="5" t="s">
        <v>11</v>
      </c>
      <c r="N576" s="5" t="s">
        <v>759</v>
      </c>
      <c r="O576" s="5" t="s">
        <v>760</v>
      </c>
      <c r="P576" s="6">
        <v>2500</v>
      </c>
      <c r="Q576" s="17"/>
      <c r="R576" s="19">
        <v>0</v>
      </c>
      <c r="S576" s="7">
        <v>0</v>
      </c>
      <c r="T576" s="7">
        <v>2500</v>
      </c>
      <c r="U576" s="8">
        <f t="shared" si="93"/>
        <v>-2500</v>
      </c>
      <c r="V576" s="6">
        <v>0</v>
      </c>
      <c r="W576" s="17"/>
      <c r="X576" s="7">
        <v>0</v>
      </c>
      <c r="Y576" s="7">
        <v>0</v>
      </c>
      <c r="Z576" s="8">
        <f t="shared" si="94"/>
        <v>0</v>
      </c>
      <c r="AA576" s="7">
        <v>0</v>
      </c>
      <c r="AB576" s="8"/>
      <c r="AC576" s="20">
        <f t="shared" si="95"/>
        <v>0</v>
      </c>
      <c r="AD576" s="8"/>
    </row>
    <row r="577" spans="1:30">
      <c r="A577" s="14" t="s">
        <v>1337</v>
      </c>
      <c r="B577" s="4" t="s">
        <v>1330</v>
      </c>
      <c r="C577" s="4" t="s">
        <v>1331</v>
      </c>
      <c r="D577" s="4" t="s">
        <v>153</v>
      </c>
      <c r="E577" s="4" t="s">
        <v>205</v>
      </c>
      <c r="F577" s="16" t="str">
        <f t="shared" si="92"/>
        <v xml:space="preserve">Sanierung Wasserleitungen Nordfriedhof, Umbau und Verbesserung </v>
      </c>
      <c r="G577" s="4" t="s">
        <v>1338</v>
      </c>
      <c r="H577" s="4" t="s">
        <v>154</v>
      </c>
      <c r="I577" s="4" t="s">
        <v>9</v>
      </c>
      <c r="J577" s="4" t="s">
        <v>758</v>
      </c>
      <c r="K577" s="14" t="s">
        <v>1339</v>
      </c>
      <c r="L577" s="5" t="s">
        <v>763</v>
      </c>
      <c r="M577" s="5" t="s">
        <v>124</v>
      </c>
      <c r="N577" s="5" t="s">
        <v>759</v>
      </c>
      <c r="O577" s="5" t="s">
        <v>760</v>
      </c>
      <c r="P577" s="6">
        <v>34000</v>
      </c>
      <c r="Q577" s="17"/>
      <c r="R577" s="19">
        <v>0</v>
      </c>
      <c r="S577" s="7">
        <v>0</v>
      </c>
      <c r="T577" s="7">
        <v>34000</v>
      </c>
      <c r="U577" s="8">
        <f t="shared" si="93"/>
        <v>-34000</v>
      </c>
      <c r="V577" s="6">
        <v>0</v>
      </c>
      <c r="W577" s="17"/>
      <c r="X577" s="7">
        <v>0</v>
      </c>
      <c r="Y577" s="7">
        <v>0</v>
      </c>
      <c r="Z577" s="8">
        <f t="shared" si="94"/>
        <v>0</v>
      </c>
      <c r="AA577" s="7">
        <v>0</v>
      </c>
      <c r="AB577" s="8"/>
      <c r="AC577" s="20">
        <f t="shared" si="95"/>
        <v>0</v>
      </c>
      <c r="AD577" s="8"/>
    </row>
    <row r="578" spans="1:30">
      <c r="A578" s="14" t="s">
        <v>1340</v>
      </c>
      <c r="B578" s="4" t="s">
        <v>1330</v>
      </c>
      <c r="C578" s="4" t="s">
        <v>1331</v>
      </c>
      <c r="D578" s="4" t="s">
        <v>731</v>
      </c>
      <c r="E578" s="4" t="s">
        <v>205</v>
      </c>
      <c r="F578" s="16" t="str">
        <f t="shared" si="92"/>
        <v xml:space="preserve">Sanierung Wasserleitungen Nordfriedhof, Planungsleistungen </v>
      </c>
      <c r="G578" s="4" t="s">
        <v>1338</v>
      </c>
      <c r="H578" s="4" t="s">
        <v>198</v>
      </c>
      <c r="I578" s="4" t="s">
        <v>9</v>
      </c>
      <c r="J578" s="4" t="s">
        <v>758</v>
      </c>
      <c r="K578" s="14" t="s">
        <v>1339</v>
      </c>
      <c r="L578" s="5" t="s">
        <v>763</v>
      </c>
      <c r="M578" s="5" t="s">
        <v>124</v>
      </c>
      <c r="N578" s="5" t="s">
        <v>759</v>
      </c>
      <c r="O578" s="5" t="s">
        <v>760</v>
      </c>
      <c r="P578" s="6">
        <v>6000</v>
      </c>
      <c r="Q578" s="17"/>
      <c r="R578" s="19">
        <v>0</v>
      </c>
      <c r="S578" s="7">
        <v>0</v>
      </c>
      <c r="T578" s="7">
        <v>6000</v>
      </c>
      <c r="U578" s="8">
        <f t="shared" si="93"/>
        <v>-6000</v>
      </c>
      <c r="V578" s="6">
        <v>0</v>
      </c>
      <c r="W578" s="17"/>
      <c r="X578" s="7">
        <v>0</v>
      </c>
      <c r="Y578" s="7">
        <v>0</v>
      </c>
      <c r="Z578" s="8">
        <f t="shared" si="94"/>
        <v>0</v>
      </c>
      <c r="AA578" s="7">
        <v>0</v>
      </c>
      <c r="AB578" s="8"/>
      <c r="AC578" s="20">
        <f t="shared" si="95"/>
        <v>0</v>
      </c>
      <c r="AD578" s="8"/>
    </row>
    <row r="579" spans="1:30">
      <c r="A579" s="14" t="s">
        <v>1341</v>
      </c>
      <c r="B579" s="4" t="s">
        <v>1330</v>
      </c>
      <c r="C579" s="4" t="s">
        <v>1331</v>
      </c>
      <c r="D579" s="4" t="s">
        <v>731</v>
      </c>
      <c r="E579" s="4" t="s">
        <v>1028</v>
      </c>
      <c r="F579" s="16" t="str">
        <f t="shared" si="92"/>
        <v xml:space="preserve">Sanierung Wasserleitungen Südfriedhof, Planungsleistungen </v>
      </c>
      <c r="G579" s="4" t="s">
        <v>1342</v>
      </c>
      <c r="H579" s="4" t="s">
        <v>198</v>
      </c>
      <c r="I579" s="4" t="s">
        <v>9</v>
      </c>
      <c r="J579" s="4" t="s">
        <v>758</v>
      </c>
      <c r="K579" s="14" t="s">
        <v>9</v>
      </c>
      <c r="L579" s="5" t="s">
        <v>763</v>
      </c>
      <c r="M579" s="5" t="s">
        <v>124</v>
      </c>
      <c r="N579" s="5" t="s">
        <v>759</v>
      </c>
      <c r="O579" s="5" t="s">
        <v>760</v>
      </c>
      <c r="P579" s="6">
        <v>6000</v>
      </c>
      <c r="Q579" s="17"/>
      <c r="R579" s="19">
        <v>0</v>
      </c>
      <c r="S579" s="7">
        <v>0</v>
      </c>
      <c r="T579" s="7">
        <v>6000</v>
      </c>
      <c r="U579" s="8">
        <f t="shared" si="93"/>
        <v>-6000</v>
      </c>
      <c r="V579" s="6">
        <v>0</v>
      </c>
      <c r="W579" s="17"/>
      <c r="X579" s="7">
        <v>0</v>
      </c>
      <c r="Y579" s="7">
        <v>0</v>
      </c>
      <c r="Z579" s="8">
        <f t="shared" si="94"/>
        <v>0</v>
      </c>
      <c r="AA579" s="7">
        <v>0</v>
      </c>
      <c r="AB579" s="8"/>
      <c r="AC579" s="20">
        <f t="shared" si="95"/>
        <v>0</v>
      </c>
      <c r="AD579" s="8"/>
    </row>
    <row r="580" spans="1:30">
      <c r="A580" s="14" t="s">
        <v>1343</v>
      </c>
      <c r="B580" s="4" t="s">
        <v>1330</v>
      </c>
      <c r="C580" s="4" t="s">
        <v>1331</v>
      </c>
      <c r="D580" s="4" t="s">
        <v>153</v>
      </c>
      <c r="E580" s="4" t="s">
        <v>256</v>
      </c>
      <c r="F580" s="16" t="str">
        <f t="shared" si="92"/>
        <v xml:space="preserve">Grabfelder, Umbau und Verbesserung </v>
      </c>
      <c r="G580" s="4" t="s">
        <v>1344</v>
      </c>
      <c r="H580" s="4" t="s">
        <v>154</v>
      </c>
      <c r="I580" s="4" t="s">
        <v>9</v>
      </c>
      <c r="J580" s="4" t="s">
        <v>758</v>
      </c>
      <c r="K580" s="14" t="s">
        <v>9</v>
      </c>
      <c r="L580" s="5" t="s">
        <v>1345</v>
      </c>
      <c r="M580" s="5" t="s">
        <v>124</v>
      </c>
      <c r="N580" s="5" t="s">
        <v>759</v>
      </c>
      <c r="O580" s="5" t="s">
        <v>760</v>
      </c>
      <c r="P580" s="6">
        <v>120000</v>
      </c>
      <c r="Q580" s="17"/>
      <c r="R580" s="19">
        <v>0</v>
      </c>
      <c r="S580" s="7">
        <v>0</v>
      </c>
      <c r="T580" s="7">
        <v>100200</v>
      </c>
      <c r="U580" s="8">
        <f t="shared" si="93"/>
        <v>-100200</v>
      </c>
      <c r="V580" s="6">
        <v>19800</v>
      </c>
      <c r="W580" s="17"/>
      <c r="X580" s="7">
        <v>0</v>
      </c>
      <c r="Y580" s="7">
        <v>0</v>
      </c>
      <c r="Z580" s="8">
        <f t="shared" si="94"/>
        <v>0</v>
      </c>
      <c r="AA580" s="7">
        <v>0</v>
      </c>
      <c r="AB580" s="8"/>
      <c r="AC580" s="20">
        <f t="shared" si="95"/>
        <v>0</v>
      </c>
      <c r="AD580" s="8"/>
    </row>
    <row r="581" spans="1:30">
      <c r="A581" s="14" t="s">
        <v>1346</v>
      </c>
      <c r="B581" s="4" t="s">
        <v>1330</v>
      </c>
      <c r="C581" s="4" t="s">
        <v>1331</v>
      </c>
      <c r="D581" s="4" t="s">
        <v>126</v>
      </c>
      <c r="E581" s="4" t="s">
        <v>767</v>
      </c>
      <c r="F581" s="16" t="str">
        <f t="shared" si="92"/>
        <v>Sozialgebäude Südfriedhof, Invest.-zuschuss an ZGM - Bauleistungen</v>
      </c>
      <c r="G581" s="4" t="s">
        <v>1347</v>
      </c>
      <c r="H581" s="4" t="s">
        <v>129</v>
      </c>
      <c r="I581" s="4" t="s">
        <v>130</v>
      </c>
      <c r="J581" s="4" t="s">
        <v>758</v>
      </c>
      <c r="K581" s="14" t="s">
        <v>9</v>
      </c>
      <c r="L581" s="5" t="s">
        <v>763</v>
      </c>
      <c r="M581" s="5" t="s">
        <v>253</v>
      </c>
      <c r="N581" s="5" t="s">
        <v>759</v>
      </c>
      <c r="O581" s="5" t="s">
        <v>760</v>
      </c>
      <c r="P581" s="6">
        <v>0</v>
      </c>
      <c r="Q581" s="17"/>
      <c r="R581" s="19">
        <v>0</v>
      </c>
      <c r="S581" s="7">
        <v>0</v>
      </c>
      <c r="T581" s="7">
        <v>0</v>
      </c>
      <c r="U581" s="8">
        <f t="shared" si="93"/>
        <v>0</v>
      </c>
      <c r="V581" s="6">
        <v>0</v>
      </c>
      <c r="W581" s="17"/>
      <c r="X581" s="7">
        <v>0</v>
      </c>
      <c r="Y581" s="7">
        <v>0</v>
      </c>
      <c r="Z581" s="8">
        <f t="shared" si="94"/>
        <v>0</v>
      </c>
      <c r="AA581" s="7">
        <v>0</v>
      </c>
      <c r="AB581" s="8"/>
      <c r="AC581" s="20">
        <f t="shared" si="95"/>
        <v>0</v>
      </c>
      <c r="AD581" s="8"/>
    </row>
    <row r="582" spans="1:30">
      <c r="A582" s="14" t="s">
        <v>1348</v>
      </c>
      <c r="B582" s="4" t="s">
        <v>1330</v>
      </c>
      <c r="C582" s="4" t="s">
        <v>1331</v>
      </c>
      <c r="D582" s="4" t="s">
        <v>197</v>
      </c>
      <c r="E582" s="4" t="s">
        <v>767</v>
      </c>
      <c r="F582" s="16" t="str">
        <f t="shared" si="92"/>
        <v>Sozialgebäude Südfriedhof, Invest.-zuschuss an ZGM - Planungsleistungen</v>
      </c>
      <c r="G582" s="4" t="s">
        <v>1347</v>
      </c>
      <c r="H582" s="4" t="s">
        <v>129</v>
      </c>
      <c r="I582" s="4" t="s">
        <v>198</v>
      </c>
      <c r="J582" s="4" t="s">
        <v>758</v>
      </c>
      <c r="K582" s="14" t="s">
        <v>9</v>
      </c>
      <c r="L582" s="5" t="s">
        <v>763</v>
      </c>
      <c r="M582" s="5" t="s">
        <v>253</v>
      </c>
      <c r="N582" s="5" t="s">
        <v>759</v>
      </c>
      <c r="O582" s="5" t="s">
        <v>760</v>
      </c>
      <c r="P582" s="6">
        <v>31400</v>
      </c>
      <c r="Q582" s="17"/>
      <c r="R582" s="19">
        <v>0</v>
      </c>
      <c r="S582" s="7">
        <v>0</v>
      </c>
      <c r="T582" s="7">
        <v>31400</v>
      </c>
      <c r="U582" s="8">
        <f t="shared" si="93"/>
        <v>-31400</v>
      </c>
      <c r="V582" s="6">
        <v>0</v>
      </c>
      <c r="W582" s="17"/>
      <c r="X582" s="7">
        <v>0</v>
      </c>
      <c r="Y582" s="7">
        <v>0</v>
      </c>
      <c r="Z582" s="8">
        <f t="shared" si="94"/>
        <v>0</v>
      </c>
      <c r="AA582" s="7">
        <v>0</v>
      </c>
      <c r="AB582" s="8"/>
      <c r="AC582" s="20">
        <f t="shared" si="95"/>
        <v>0</v>
      </c>
      <c r="AD582" s="8"/>
    </row>
    <row r="583" spans="1:30">
      <c r="A583" s="14" t="s">
        <v>1349</v>
      </c>
      <c r="B583" s="4" t="s">
        <v>1330</v>
      </c>
      <c r="C583" s="4" t="s">
        <v>1331</v>
      </c>
      <c r="D583" s="4" t="s">
        <v>520</v>
      </c>
      <c r="E583" s="4" t="s">
        <v>329</v>
      </c>
      <c r="F583" s="16" t="str">
        <f t="shared" si="92"/>
        <v xml:space="preserve">Kolumbarium Stadtgottesacker, Umbau und Verbesserung </v>
      </c>
      <c r="G583" s="4" t="s">
        <v>1350</v>
      </c>
      <c r="H583" s="4" t="s">
        <v>154</v>
      </c>
      <c r="I583" s="4" t="s">
        <v>9</v>
      </c>
      <c r="J583" s="4" t="s">
        <v>758</v>
      </c>
      <c r="K583" s="14" t="s">
        <v>9</v>
      </c>
      <c r="L583" s="5" t="s">
        <v>763</v>
      </c>
      <c r="M583" s="5" t="s">
        <v>109</v>
      </c>
      <c r="N583" s="5" t="s">
        <v>759</v>
      </c>
      <c r="O583" s="5" t="s">
        <v>760</v>
      </c>
      <c r="P583" s="6">
        <v>40000</v>
      </c>
      <c r="Q583" s="17"/>
      <c r="R583" s="19">
        <v>0</v>
      </c>
      <c r="S583" s="7">
        <v>0</v>
      </c>
      <c r="T583" s="7">
        <v>40000</v>
      </c>
      <c r="U583" s="8">
        <f t="shared" si="93"/>
        <v>-40000</v>
      </c>
      <c r="V583" s="6">
        <v>0</v>
      </c>
      <c r="W583" s="17"/>
      <c r="X583" s="7">
        <v>0</v>
      </c>
      <c r="Y583" s="7">
        <v>0</v>
      </c>
      <c r="Z583" s="8">
        <f t="shared" si="94"/>
        <v>0</v>
      </c>
      <c r="AA583" s="7">
        <v>0</v>
      </c>
      <c r="AB583" s="8"/>
      <c r="AC583" s="20">
        <f t="shared" si="95"/>
        <v>0</v>
      </c>
      <c r="AD583" s="8"/>
    </row>
    <row r="584" spans="1:30">
      <c r="A584" s="14" t="s">
        <v>1351</v>
      </c>
      <c r="B584" s="4" t="s">
        <v>1330</v>
      </c>
      <c r="C584" s="4" t="s">
        <v>1352</v>
      </c>
      <c r="D584" s="4" t="s">
        <v>3</v>
      </c>
      <c r="E584" s="4" t="s">
        <v>4</v>
      </c>
      <c r="F584" s="16" t="str">
        <f t="shared" si="92"/>
        <v>Jahresansätze, geringwertige Wirtschafts- güter</v>
      </c>
      <c r="G584" s="4" t="s">
        <v>5</v>
      </c>
      <c r="H584" s="4" t="s">
        <v>6</v>
      </c>
      <c r="I584" s="4" t="s">
        <v>7</v>
      </c>
      <c r="J584" s="4" t="s">
        <v>758</v>
      </c>
      <c r="K584" s="14" t="s">
        <v>9</v>
      </c>
      <c r="L584" s="5" t="s">
        <v>10</v>
      </c>
      <c r="M584" s="5" t="s">
        <v>11</v>
      </c>
      <c r="N584" s="5" t="s">
        <v>759</v>
      </c>
      <c r="O584" s="5" t="s">
        <v>760</v>
      </c>
      <c r="P584" s="6">
        <v>1800</v>
      </c>
      <c r="Q584" s="17"/>
      <c r="R584" s="19">
        <v>0</v>
      </c>
      <c r="S584" s="7">
        <v>0</v>
      </c>
      <c r="T584" s="7">
        <v>1800</v>
      </c>
      <c r="U584" s="8">
        <f t="shared" si="93"/>
        <v>-1800</v>
      </c>
      <c r="V584" s="6">
        <v>0</v>
      </c>
      <c r="W584" s="17"/>
      <c r="X584" s="7">
        <v>0</v>
      </c>
      <c r="Y584" s="7">
        <v>0</v>
      </c>
      <c r="Z584" s="8">
        <f t="shared" si="94"/>
        <v>0</v>
      </c>
      <c r="AA584" s="7">
        <v>0</v>
      </c>
      <c r="AB584" s="8"/>
      <c r="AC584" s="20">
        <f t="shared" si="95"/>
        <v>0</v>
      </c>
      <c r="AD584" s="8"/>
    </row>
    <row r="585" spans="1:30">
      <c r="A585" s="14" t="s">
        <v>1353</v>
      </c>
      <c r="B585" s="4" t="s">
        <v>1330</v>
      </c>
      <c r="C585" s="4" t="s">
        <v>1352</v>
      </c>
      <c r="D585" s="4" t="s">
        <v>25</v>
      </c>
      <c r="E585" s="4" t="s">
        <v>4</v>
      </c>
      <c r="F585" s="16" t="str">
        <f t="shared" si="92"/>
        <v xml:space="preserve">Jahresansätze, Geräte, Maschinen </v>
      </c>
      <c r="G585" s="4" t="s">
        <v>5</v>
      </c>
      <c r="H585" s="4" t="s">
        <v>26</v>
      </c>
      <c r="I585" s="4" t="s">
        <v>9</v>
      </c>
      <c r="J585" s="4" t="s">
        <v>758</v>
      </c>
      <c r="K585" s="14" t="s">
        <v>9</v>
      </c>
      <c r="L585" s="5" t="s">
        <v>763</v>
      </c>
      <c r="M585" s="5" t="s">
        <v>11</v>
      </c>
      <c r="N585" s="5" t="s">
        <v>759</v>
      </c>
      <c r="O585" s="5" t="s">
        <v>760</v>
      </c>
      <c r="P585" s="6">
        <v>13500</v>
      </c>
      <c r="Q585" s="17"/>
      <c r="R585" s="19">
        <v>5000</v>
      </c>
      <c r="S585" s="7">
        <v>0</v>
      </c>
      <c r="T585" s="7">
        <v>13500</v>
      </c>
      <c r="U585" s="8">
        <f t="shared" si="93"/>
        <v>-13500</v>
      </c>
      <c r="V585" s="6">
        <v>5000</v>
      </c>
      <c r="W585" s="17"/>
      <c r="X585" s="7">
        <v>0</v>
      </c>
      <c r="Y585" s="7">
        <v>0</v>
      </c>
      <c r="Z585" s="8">
        <f t="shared" si="94"/>
        <v>0</v>
      </c>
      <c r="AA585" s="7">
        <v>0</v>
      </c>
      <c r="AB585" s="8"/>
      <c r="AC585" s="20">
        <f t="shared" si="95"/>
        <v>0</v>
      </c>
      <c r="AD585" s="8"/>
    </row>
    <row r="586" spans="1:30">
      <c r="A586" s="14" t="s">
        <v>1354</v>
      </c>
      <c r="B586" s="4" t="s">
        <v>1330</v>
      </c>
      <c r="C586" s="4" t="s">
        <v>1352</v>
      </c>
      <c r="D586" s="4" t="s">
        <v>82</v>
      </c>
      <c r="E586" s="4" t="s">
        <v>4</v>
      </c>
      <c r="F586" s="16" t="str">
        <f t="shared" si="92"/>
        <v xml:space="preserve">Jahresansätze, Fahrzeuge </v>
      </c>
      <c r="G586" s="4" t="s">
        <v>5</v>
      </c>
      <c r="H586" s="4" t="s">
        <v>83</v>
      </c>
      <c r="I586" s="4" t="s">
        <v>9</v>
      </c>
      <c r="J586" s="4" t="s">
        <v>758</v>
      </c>
      <c r="K586" s="14" t="s">
        <v>9</v>
      </c>
      <c r="L586" s="5" t="s">
        <v>763</v>
      </c>
      <c r="M586" s="5" t="s">
        <v>11</v>
      </c>
      <c r="N586" s="5" t="s">
        <v>759</v>
      </c>
      <c r="O586" s="5" t="s">
        <v>760</v>
      </c>
      <c r="P586" s="6">
        <v>0</v>
      </c>
      <c r="Q586" s="17"/>
      <c r="R586" s="19">
        <v>66000</v>
      </c>
      <c r="S586" s="7">
        <v>0</v>
      </c>
      <c r="T586" s="7">
        <v>0</v>
      </c>
      <c r="U586" s="8">
        <f t="shared" si="93"/>
        <v>0</v>
      </c>
      <c r="V586" s="6">
        <v>66000</v>
      </c>
      <c r="W586" s="17"/>
      <c r="X586" s="7">
        <v>0</v>
      </c>
      <c r="Y586" s="7">
        <v>0</v>
      </c>
      <c r="Z586" s="8">
        <f t="shared" si="94"/>
        <v>70995.399999999994</v>
      </c>
      <c r="AA586" s="7">
        <v>70995.399999999994</v>
      </c>
      <c r="AB586" s="8"/>
      <c r="AC586" s="20">
        <f t="shared" si="95"/>
        <v>70995.399999999994</v>
      </c>
      <c r="AD586" s="8"/>
    </row>
    <row r="587" spans="1:30">
      <c r="A587" s="14" t="s">
        <v>1355</v>
      </c>
      <c r="B587" s="4" t="s">
        <v>1330</v>
      </c>
      <c r="C587" s="4" t="s">
        <v>1356</v>
      </c>
      <c r="D587" s="4" t="s">
        <v>3</v>
      </c>
      <c r="E587" s="4" t="s">
        <v>4</v>
      </c>
      <c r="F587" s="16" t="str">
        <f t="shared" si="92"/>
        <v>Jahresansätze, geringwertige Wirtschafts- güter</v>
      </c>
      <c r="G587" s="4" t="s">
        <v>5</v>
      </c>
      <c r="H587" s="4" t="s">
        <v>6</v>
      </c>
      <c r="I587" s="4" t="s">
        <v>7</v>
      </c>
      <c r="J587" s="4" t="s">
        <v>1357</v>
      </c>
      <c r="K587" s="14" t="s">
        <v>9</v>
      </c>
      <c r="L587" s="5" t="s">
        <v>10</v>
      </c>
      <c r="M587" s="5" t="s">
        <v>11</v>
      </c>
      <c r="N587" s="5" t="s">
        <v>509</v>
      </c>
      <c r="O587" s="5" t="s">
        <v>1358</v>
      </c>
      <c r="P587" s="6">
        <v>1300</v>
      </c>
      <c r="Q587" s="17"/>
      <c r="R587" s="19">
        <v>0</v>
      </c>
      <c r="S587" s="7">
        <v>0</v>
      </c>
      <c r="T587" s="7">
        <v>1300</v>
      </c>
      <c r="U587" s="8">
        <f t="shared" si="93"/>
        <v>-1300</v>
      </c>
      <c r="V587" s="6">
        <v>0</v>
      </c>
      <c r="W587" s="17"/>
      <c r="X587" s="7">
        <v>0</v>
      </c>
      <c r="Y587" s="7">
        <v>0</v>
      </c>
      <c r="Z587" s="8">
        <f t="shared" si="94"/>
        <v>0</v>
      </c>
      <c r="AA587" s="7">
        <v>0</v>
      </c>
      <c r="AB587" s="8"/>
      <c r="AC587" s="20">
        <f t="shared" si="95"/>
        <v>0</v>
      </c>
      <c r="AD587" s="8"/>
    </row>
    <row r="588" spans="1:30" ht="15" customHeight="1">
      <c r="A588" s="14" t="s">
        <v>1359</v>
      </c>
      <c r="B588" s="4" t="s">
        <v>1330</v>
      </c>
      <c r="C588" s="4" t="s">
        <v>1360</v>
      </c>
      <c r="D588" s="4" t="s">
        <v>65</v>
      </c>
      <c r="E588" s="4" t="s">
        <v>4</v>
      </c>
      <c r="F588" s="16" t="str">
        <f t="shared" si="92"/>
        <v xml:space="preserve">Jahresansätze, Zuw. vom Land </v>
      </c>
      <c r="G588" s="4" t="s">
        <v>5</v>
      </c>
      <c r="H588" s="4" t="s">
        <v>1542</v>
      </c>
      <c r="I588" s="4" t="s">
        <v>9</v>
      </c>
      <c r="J588" s="4" t="s">
        <v>66</v>
      </c>
      <c r="K588" s="14" t="s">
        <v>9</v>
      </c>
      <c r="L588" s="5" t="s">
        <v>1057</v>
      </c>
      <c r="M588" s="5" t="s">
        <v>801</v>
      </c>
      <c r="N588" s="5" t="s">
        <v>199</v>
      </c>
      <c r="O588" s="5" t="s">
        <v>200</v>
      </c>
      <c r="P588" s="7"/>
      <c r="Q588" s="17">
        <v>2671600</v>
      </c>
      <c r="R588" s="20"/>
      <c r="S588" s="7">
        <v>0</v>
      </c>
      <c r="T588" s="7">
        <v>0</v>
      </c>
      <c r="U588" s="8">
        <f>-S588-T588</f>
        <v>0</v>
      </c>
      <c r="V588" s="7"/>
      <c r="W588" s="17">
        <v>2671600</v>
      </c>
      <c r="X588" s="7">
        <v>0</v>
      </c>
      <c r="Y588" s="7">
        <v>0</v>
      </c>
      <c r="Z588" s="8"/>
      <c r="AA588" s="7"/>
      <c r="AB588" s="8">
        <v>1257927.23</v>
      </c>
      <c r="AC588" s="20"/>
      <c r="AD588" s="8"/>
    </row>
    <row r="589" spans="1:30" ht="15" customHeight="1">
      <c r="A589" s="14" t="s">
        <v>1361</v>
      </c>
      <c r="B589" s="4" t="s">
        <v>1330</v>
      </c>
      <c r="C589" s="4" t="s">
        <v>1360</v>
      </c>
      <c r="D589" s="4" t="s">
        <v>65</v>
      </c>
      <c r="E589" s="4" t="s">
        <v>4</v>
      </c>
      <c r="F589" s="16" t="str">
        <f t="shared" si="92"/>
        <v xml:space="preserve">Jahresansätze, Zuw. vom Land </v>
      </c>
      <c r="G589" s="4" t="s">
        <v>5</v>
      </c>
      <c r="H589" s="4" t="s">
        <v>1542</v>
      </c>
      <c r="I589" s="4" t="s">
        <v>9</v>
      </c>
      <c r="J589" s="4" t="s">
        <v>66</v>
      </c>
      <c r="K589" s="14" t="s">
        <v>9</v>
      </c>
      <c r="L589" s="5" t="s">
        <v>9</v>
      </c>
      <c r="M589" s="5" t="s">
        <v>801</v>
      </c>
      <c r="N589" s="5" t="s">
        <v>199</v>
      </c>
      <c r="O589" s="5" t="s">
        <v>200</v>
      </c>
      <c r="P589" s="7"/>
      <c r="Q589" s="17">
        <v>323000</v>
      </c>
      <c r="R589" s="20"/>
      <c r="S589" s="7">
        <v>0</v>
      </c>
      <c r="T589" s="7">
        <v>0</v>
      </c>
      <c r="U589" s="8">
        <f>-S589-T589</f>
        <v>0</v>
      </c>
      <c r="V589" s="7"/>
      <c r="W589" s="17">
        <v>323000</v>
      </c>
      <c r="X589" s="7">
        <v>0</v>
      </c>
      <c r="Y589" s="7">
        <v>0</v>
      </c>
      <c r="Z589" s="8"/>
      <c r="AA589" s="7"/>
      <c r="AB589" s="8">
        <v>323016</v>
      </c>
      <c r="AC589" s="20"/>
      <c r="AD589" s="8"/>
    </row>
    <row r="590" spans="1:30">
      <c r="A590" s="14" t="s">
        <v>1362</v>
      </c>
      <c r="B590" s="4" t="s">
        <v>1330</v>
      </c>
      <c r="C590" s="4" t="s">
        <v>1360</v>
      </c>
      <c r="D590" s="4" t="s">
        <v>502</v>
      </c>
      <c r="E590" s="4" t="s">
        <v>4</v>
      </c>
      <c r="F590" s="16" t="str">
        <f t="shared" ref="F590:F654" si="97">TRIM(G590)&amp;", "&amp;TRIM(H590)&amp;" "&amp;TRIM(I590)</f>
        <v>Jahresansätze, Invest.-zuschuss an öffentl.-wirtsch. Untern.</v>
      </c>
      <c r="G590" s="4" t="s">
        <v>5</v>
      </c>
      <c r="H590" s="4" t="s">
        <v>1363</v>
      </c>
      <c r="I590" s="4" t="s">
        <v>505</v>
      </c>
      <c r="J590" s="4" t="s">
        <v>400</v>
      </c>
      <c r="K590" s="14" t="s">
        <v>1364</v>
      </c>
      <c r="L590" s="5" t="s">
        <v>559</v>
      </c>
      <c r="M590" s="5" t="s">
        <v>771</v>
      </c>
      <c r="N590" s="5" t="s">
        <v>199</v>
      </c>
      <c r="O590" s="5" t="s">
        <v>200</v>
      </c>
      <c r="P590" s="6">
        <v>1111700</v>
      </c>
      <c r="Q590" s="17"/>
      <c r="R590" s="19">
        <v>6400</v>
      </c>
      <c r="S590" s="7">
        <v>0</v>
      </c>
      <c r="T590" s="7">
        <v>1111668.3400000001</v>
      </c>
      <c r="U590" s="8">
        <f t="shared" ref="U590:U595" si="98">S590-T590</f>
        <v>-1111668.3400000001</v>
      </c>
      <c r="V590" s="6">
        <v>6431.66</v>
      </c>
      <c r="W590" s="17"/>
      <c r="X590" s="7">
        <v>6400</v>
      </c>
      <c r="Y590" s="7">
        <v>0</v>
      </c>
      <c r="Z590" s="8">
        <f t="shared" ref="Z590:Z595" si="99">X590+Y590+AA590</f>
        <v>6400</v>
      </c>
      <c r="AA590" s="7">
        <v>0</v>
      </c>
      <c r="AB590" s="8"/>
      <c r="AC590" s="20">
        <f t="shared" ref="AC590:AC595" si="100">IF(AA590-R590&gt;R590,R590,AA590)</f>
        <v>0</v>
      </c>
      <c r="AD590" s="8"/>
    </row>
    <row r="591" spans="1:30">
      <c r="A591" s="14" t="s">
        <v>1365</v>
      </c>
      <c r="B591" s="4" t="s">
        <v>1330</v>
      </c>
      <c r="C591" s="4" t="s">
        <v>1360</v>
      </c>
      <c r="D591" s="4" t="s">
        <v>502</v>
      </c>
      <c r="E591" s="4" t="s">
        <v>4</v>
      </c>
      <c r="F591" s="16" t="str">
        <f t="shared" si="97"/>
        <v>Jahresansätze, Invest.-zuschuss an öffent.-wirtsch. Untern.</v>
      </c>
      <c r="G591" s="4" t="s">
        <v>5</v>
      </c>
      <c r="H591" s="4" t="s">
        <v>1363</v>
      </c>
      <c r="I591" s="4" t="s">
        <v>1366</v>
      </c>
      <c r="J591" s="4" t="s">
        <v>400</v>
      </c>
      <c r="K591" s="14" t="s">
        <v>1364</v>
      </c>
      <c r="L591" s="5" t="s">
        <v>9</v>
      </c>
      <c r="M591" s="5" t="s">
        <v>771</v>
      </c>
      <c r="N591" s="5" t="s">
        <v>199</v>
      </c>
      <c r="O591" s="5" t="s">
        <v>200</v>
      </c>
      <c r="P591" s="6">
        <v>839500</v>
      </c>
      <c r="Q591" s="17"/>
      <c r="R591" s="19">
        <v>0</v>
      </c>
      <c r="S591" s="7">
        <v>0</v>
      </c>
      <c r="T591" s="7">
        <v>0</v>
      </c>
      <c r="U591" s="8">
        <f t="shared" si="98"/>
        <v>0</v>
      </c>
      <c r="V591" s="6">
        <v>839500</v>
      </c>
      <c r="W591" s="17"/>
      <c r="X591" s="7">
        <v>0</v>
      </c>
      <c r="Y591" s="7">
        <v>0</v>
      </c>
      <c r="Z591" s="8">
        <f t="shared" si="99"/>
        <v>839500</v>
      </c>
      <c r="AA591" s="7">
        <v>839500</v>
      </c>
      <c r="AB591" s="8"/>
      <c r="AC591" s="20">
        <f t="shared" si="100"/>
        <v>0</v>
      </c>
      <c r="AD591" s="8"/>
    </row>
    <row r="592" spans="1:30">
      <c r="A592" s="14" t="s">
        <v>1367</v>
      </c>
      <c r="B592" s="4" t="s">
        <v>1330</v>
      </c>
      <c r="C592" s="4" t="s">
        <v>1360</v>
      </c>
      <c r="D592" s="4" t="s">
        <v>502</v>
      </c>
      <c r="E592" s="4" t="s">
        <v>4</v>
      </c>
      <c r="F592" s="16" t="str">
        <f t="shared" si="97"/>
        <v>Jahresansätze, Invest.-zuschuss an öffentl.-wirtsch. Untern.</v>
      </c>
      <c r="G592" s="4" t="s">
        <v>5</v>
      </c>
      <c r="H592" s="4" t="s">
        <v>1363</v>
      </c>
      <c r="I592" s="4" t="s">
        <v>505</v>
      </c>
      <c r="J592" s="4" t="s">
        <v>400</v>
      </c>
      <c r="K592" s="14" t="s">
        <v>9</v>
      </c>
      <c r="L592" s="5" t="s">
        <v>9</v>
      </c>
      <c r="M592" s="5" t="s">
        <v>771</v>
      </c>
      <c r="N592" s="5" t="s">
        <v>199</v>
      </c>
      <c r="O592" s="5" t="s">
        <v>200</v>
      </c>
      <c r="P592" s="6">
        <v>431000</v>
      </c>
      <c r="Q592" s="17"/>
      <c r="R592" s="19">
        <v>0</v>
      </c>
      <c r="S592" s="7">
        <v>0</v>
      </c>
      <c r="T592" s="7">
        <v>208000</v>
      </c>
      <c r="U592" s="8">
        <f t="shared" si="98"/>
        <v>-208000</v>
      </c>
      <c r="V592" s="6">
        <v>223000</v>
      </c>
      <c r="W592" s="17"/>
      <c r="X592" s="7">
        <v>0</v>
      </c>
      <c r="Y592" s="7">
        <v>0</v>
      </c>
      <c r="Z592" s="8">
        <f t="shared" si="99"/>
        <v>220000</v>
      </c>
      <c r="AA592" s="7">
        <v>220000</v>
      </c>
      <c r="AB592" s="8"/>
      <c r="AC592" s="20">
        <f t="shared" si="100"/>
        <v>0</v>
      </c>
      <c r="AD592" s="8"/>
    </row>
    <row r="593" spans="1:30">
      <c r="A593" s="54" t="s">
        <v>1368</v>
      </c>
      <c r="B593" s="55" t="s">
        <v>1330</v>
      </c>
      <c r="C593" s="55" t="s">
        <v>1360</v>
      </c>
      <c r="D593" s="55" t="s">
        <v>255</v>
      </c>
      <c r="E593" s="55" t="s">
        <v>4</v>
      </c>
      <c r="F593" s="56" t="str">
        <f t="shared" si="97"/>
        <v>Jahresansätze, Investitionszuschuss an private Unternehmen</v>
      </c>
      <c r="G593" s="55" t="s">
        <v>5</v>
      </c>
      <c r="H593" s="55" t="s">
        <v>258</v>
      </c>
      <c r="I593" s="55" t="s">
        <v>259</v>
      </c>
      <c r="J593" s="55" t="s">
        <v>400</v>
      </c>
      <c r="K593" s="54" t="s">
        <v>1364</v>
      </c>
      <c r="L593" s="57" t="s">
        <v>9</v>
      </c>
      <c r="M593" s="57" t="s">
        <v>771</v>
      </c>
      <c r="N593" s="57" t="s">
        <v>199</v>
      </c>
      <c r="O593" s="57" t="s">
        <v>200</v>
      </c>
      <c r="P593" s="11">
        <v>0</v>
      </c>
      <c r="Q593" s="18"/>
      <c r="R593" s="21">
        <v>20000</v>
      </c>
      <c r="S593" s="12">
        <v>0</v>
      </c>
      <c r="T593" s="12">
        <v>0</v>
      </c>
      <c r="U593" s="13">
        <f t="shared" si="98"/>
        <v>0</v>
      </c>
      <c r="V593" s="11">
        <v>20000</v>
      </c>
      <c r="W593" s="18"/>
      <c r="X593" s="12">
        <v>0</v>
      </c>
      <c r="Y593" s="12">
        <v>0</v>
      </c>
      <c r="Z593" s="13">
        <f t="shared" si="99"/>
        <v>20000</v>
      </c>
      <c r="AA593" s="12">
        <v>20000</v>
      </c>
      <c r="AB593" s="13"/>
      <c r="AC593" s="58">
        <f t="shared" si="100"/>
        <v>20000</v>
      </c>
      <c r="AD593" s="13"/>
    </row>
    <row r="594" spans="1:30">
      <c r="A594" s="59"/>
      <c r="B594" s="60"/>
      <c r="C594" s="60"/>
      <c r="D594" s="60"/>
      <c r="E594" s="60"/>
      <c r="F594" s="61" t="s">
        <v>1555</v>
      </c>
      <c r="G594" s="60"/>
      <c r="H594" s="60"/>
      <c r="I594" s="60"/>
      <c r="J594" s="60"/>
      <c r="K594" s="59"/>
      <c r="L594" s="62"/>
      <c r="M594" s="62"/>
      <c r="N594" s="62"/>
      <c r="O594" s="62"/>
      <c r="P594" s="67">
        <f>SUM(P572:P593)</f>
        <v>2758600</v>
      </c>
      <c r="Q594" s="68">
        <f t="shared" ref="Q594:AC594" si="101">SUM(Q572:Q593)</f>
        <v>2994600</v>
      </c>
      <c r="R594" s="69">
        <f t="shared" si="101"/>
        <v>143400</v>
      </c>
      <c r="S594" s="67">
        <f t="shared" si="101"/>
        <v>0</v>
      </c>
      <c r="T594" s="67">
        <f t="shared" si="101"/>
        <v>1676268.34</v>
      </c>
      <c r="U594" s="68">
        <f t="shared" si="101"/>
        <v>-1676268.34</v>
      </c>
      <c r="V594" s="67">
        <f t="shared" si="101"/>
        <v>1225731.6600000001</v>
      </c>
      <c r="W594" s="68">
        <f t="shared" si="101"/>
        <v>2994600</v>
      </c>
      <c r="X594" s="67">
        <f t="shared" si="101"/>
        <v>6400</v>
      </c>
      <c r="Y594" s="67">
        <f t="shared" si="101"/>
        <v>0</v>
      </c>
      <c r="Z594" s="68">
        <f t="shared" si="101"/>
        <v>1202814.05</v>
      </c>
      <c r="AA594" s="67">
        <f t="shared" si="101"/>
        <v>1196414.05</v>
      </c>
      <c r="AB594" s="68">
        <f t="shared" si="101"/>
        <v>1580943.23</v>
      </c>
      <c r="AC594" s="69">
        <f t="shared" si="101"/>
        <v>136914.04999999999</v>
      </c>
      <c r="AD594" s="63"/>
    </row>
    <row r="595" spans="1:30">
      <c r="A595" s="14" t="s">
        <v>1369</v>
      </c>
      <c r="B595" s="4" t="s">
        <v>1370</v>
      </c>
      <c r="C595" s="4" t="s">
        <v>1371</v>
      </c>
      <c r="D595" s="4" t="s">
        <v>502</v>
      </c>
      <c r="E595" s="4" t="s">
        <v>4</v>
      </c>
      <c r="F595" s="16" t="str">
        <f t="shared" si="97"/>
        <v>Jahresansätze, Invest.-zuschuss an komm. öffentl.-wirtsch. Untern.</v>
      </c>
      <c r="G595" s="4" t="s">
        <v>5</v>
      </c>
      <c r="H595" s="4" t="s">
        <v>504</v>
      </c>
      <c r="I595" s="4" t="s">
        <v>505</v>
      </c>
      <c r="J595" s="4" t="s">
        <v>8</v>
      </c>
      <c r="K595" s="14" t="s">
        <v>9</v>
      </c>
      <c r="L595" s="5" t="s">
        <v>17</v>
      </c>
      <c r="M595" s="5" t="s">
        <v>260</v>
      </c>
      <c r="N595" s="5" t="s">
        <v>12</v>
      </c>
      <c r="O595" s="5" t="s">
        <v>13</v>
      </c>
      <c r="P595" s="6">
        <v>10000</v>
      </c>
      <c r="Q595" s="17"/>
      <c r="R595" s="19">
        <v>0</v>
      </c>
      <c r="S595" s="7">
        <v>0</v>
      </c>
      <c r="T595" s="7">
        <v>8200</v>
      </c>
      <c r="U595" s="8">
        <f t="shared" si="98"/>
        <v>-8200</v>
      </c>
      <c r="V595" s="6">
        <v>1800</v>
      </c>
      <c r="W595" s="17"/>
      <c r="X595" s="7">
        <v>0</v>
      </c>
      <c r="Y595" s="7">
        <v>0</v>
      </c>
      <c r="Z595" s="8">
        <f t="shared" si="99"/>
        <v>1726.48</v>
      </c>
      <c r="AA595" s="7">
        <v>1726.48</v>
      </c>
      <c r="AB595" s="8"/>
      <c r="AC595" s="20">
        <f t="shared" si="100"/>
        <v>0</v>
      </c>
      <c r="AD595" s="8"/>
    </row>
    <row r="596" spans="1:30" ht="15" customHeight="1">
      <c r="A596" s="14" t="s">
        <v>1372</v>
      </c>
      <c r="B596" s="4" t="s">
        <v>1370</v>
      </c>
      <c r="C596" s="4" t="s">
        <v>1373</v>
      </c>
      <c r="D596" s="4" t="s">
        <v>1374</v>
      </c>
      <c r="E596" s="4" t="s">
        <v>4</v>
      </c>
      <c r="F596" s="16" t="str">
        <f t="shared" si="97"/>
        <v>Jahresansätze, Veräußerung v. Beteiligungen Teilausgleich Altfehlbeträge</v>
      </c>
      <c r="G596" s="4" t="s">
        <v>5</v>
      </c>
      <c r="H596" s="4" t="s">
        <v>1375</v>
      </c>
      <c r="I596" s="4" t="s">
        <v>1376</v>
      </c>
      <c r="J596" s="4" t="s">
        <v>66</v>
      </c>
      <c r="K596" s="14" t="s">
        <v>9</v>
      </c>
      <c r="L596" s="5" t="s">
        <v>1377</v>
      </c>
      <c r="M596" s="5" t="s">
        <v>1378</v>
      </c>
      <c r="N596" s="5" t="s">
        <v>76</v>
      </c>
      <c r="O596" s="5" t="s">
        <v>77</v>
      </c>
      <c r="P596" s="7"/>
      <c r="Q596" s="17">
        <v>30000000</v>
      </c>
      <c r="R596" s="20"/>
      <c r="S596" s="7">
        <v>0</v>
      </c>
      <c r="T596" s="7">
        <v>0</v>
      </c>
      <c r="U596" s="8">
        <f>-S596-T596</f>
        <v>0</v>
      </c>
      <c r="V596" s="7"/>
      <c r="W596" s="17">
        <v>30000000</v>
      </c>
      <c r="X596" s="7">
        <v>0</v>
      </c>
      <c r="Y596" s="7">
        <v>0</v>
      </c>
      <c r="Z596" s="8"/>
      <c r="AA596" s="7"/>
      <c r="AB596" s="8">
        <v>0</v>
      </c>
      <c r="AC596" s="20"/>
      <c r="AD596" s="8"/>
    </row>
    <row r="597" spans="1:30" ht="15" customHeight="1">
      <c r="A597" s="14" t="s">
        <v>1379</v>
      </c>
      <c r="B597" s="4" t="s">
        <v>1370</v>
      </c>
      <c r="C597" s="4" t="s">
        <v>1373</v>
      </c>
      <c r="D597" s="4" t="s">
        <v>65</v>
      </c>
      <c r="E597" s="4" t="s">
        <v>202</v>
      </c>
      <c r="F597" s="16" t="str">
        <f t="shared" si="97"/>
        <v xml:space="preserve">Entw.-gesellsch. Ind.-gebiet HAL-SK mbH u. Co. KG, Zuw. vom Land </v>
      </c>
      <c r="G597" s="4" t="s">
        <v>1380</v>
      </c>
      <c r="H597" s="4" t="s">
        <v>1542</v>
      </c>
      <c r="I597" s="4" t="s">
        <v>9</v>
      </c>
      <c r="J597" s="4" t="s">
        <v>66</v>
      </c>
      <c r="K597" s="14" t="s">
        <v>9</v>
      </c>
      <c r="L597" s="5" t="s">
        <v>1249</v>
      </c>
      <c r="M597" s="5" t="s">
        <v>870</v>
      </c>
      <c r="N597" s="5" t="s">
        <v>76</v>
      </c>
      <c r="O597" s="5" t="s">
        <v>77</v>
      </c>
      <c r="P597" s="7"/>
      <c r="Q597" s="17">
        <v>13618900</v>
      </c>
      <c r="R597" s="20"/>
      <c r="S597" s="7">
        <v>0</v>
      </c>
      <c r="T597" s="7">
        <v>0</v>
      </c>
      <c r="U597" s="8">
        <f>-S597-T597</f>
        <v>0</v>
      </c>
      <c r="V597" s="7"/>
      <c r="W597" s="17">
        <v>13618900</v>
      </c>
      <c r="X597" s="7">
        <v>0</v>
      </c>
      <c r="Y597" s="7">
        <v>0</v>
      </c>
      <c r="Z597" s="8"/>
      <c r="AA597" s="7"/>
      <c r="AB597" s="8">
        <v>3350000</v>
      </c>
      <c r="AC597" s="20"/>
      <c r="AD597" s="8"/>
    </row>
    <row r="598" spans="1:30" ht="15" customHeight="1">
      <c r="A598" s="14" t="s">
        <v>1381</v>
      </c>
      <c r="B598" s="4" t="s">
        <v>1370</v>
      </c>
      <c r="C598" s="4" t="s">
        <v>1373</v>
      </c>
      <c r="D598" s="4" t="s">
        <v>891</v>
      </c>
      <c r="E598" s="4" t="s">
        <v>202</v>
      </c>
      <c r="F598" s="16" t="str">
        <f t="shared" si="97"/>
        <v>Entw.-gesellsch. Ind.-gebiet HAL-SK mbH u. Co. KG, Zuschüsse von komm. öffentl.-wirtsch. Untern.</v>
      </c>
      <c r="G598" s="4" t="s">
        <v>1380</v>
      </c>
      <c r="H598" s="4" t="s">
        <v>892</v>
      </c>
      <c r="I598" s="4" t="s">
        <v>505</v>
      </c>
      <c r="J598" s="4" t="s">
        <v>66</v>
      </c>
      <c r="K598" s="14" t="s">
        <v>9</v>
      </c>
      <c r="L598" s="5" t="s">
        <v>800</v>
      </c>
      <c r="M598" s="5" t="s">
        <v>870</v>
      </c>
      <c r="N598" s="5" t="s">
        <v>76</v>
      </c>
      <c r="O598" s="5" t="s">
        <v>77</v>
      </c>
      <c r="P598" s="7"/>
      <c r="Q598" s="17">
        <v>1513100</v>
      </c>
      <c r="R598" s="20"/>
      <c r="S598" s="7">
        <v>0</v>
      </c>
      <c r="T598" s="7">
        <v>0</v>
      </c>
      <c r="U598" s="8">
        <f>-S598-T598</f>
        <v>0</v>
      </c>
      <c r="V598" s="7"/>
      <c r="W598" s="17">
        <v>1513100</v>
      </c>
      <c r="X598" s="7">
        <v>0</v>
      </c>
      <c r="Y598" s="7">
        <v>0</v>
      </c>
      <c r="Z598" s="8"/>
      <c r="AA598" s="7"/>
      <c r="AB598" s="8">
        <v>0</v>
      </c>
      <c r="AC598" s="20"/>
      <c r="AD598" s="8"/>
    </row>
    <row r="599" spans="1:30">
      <c r="A599" s="14" t="s">
        <v>1382</v>
      </c>
      <c r="B599" s="4" t="s">
        <v>1370</v>
      </c>
      <c r="C599" s="4" t="s">
        <v>1373</v>
      </c>
      <c r="D599" s="4" t="s">
        <v>502</v>
      </c>
      <c r="E599" s="4" t="s">
        <v>202</v>
      </c>
      <c r="F599" s="16" t="str">
        <f t="shared" si="97"/>
        <v>Entw.-gesellsch. Ind.-gebiet HAL-SK mbH u. Co. KG, Invest.-zuschuss an komm. öffentl.-wirtsch. Untern.</v>
      </c>
      <c r="G599" s="4" t="s">
        <v>1380</v>
      </c>
      <c r="H599" s="4" t="s">
        <v>504</v>
      </c>
      <c r="I599" s="4" t="s">
        <v>505</v>
      </c>
      <c r="J599" s="4" t="s">
        <v>66</v>
      </c>
      <c r="K599" s="14" t="s">
        <v>9</v>
      </c>
      <c r="L599" s="5" t="s">
        <v>1181</v>
      </c>
      <c r="M599" s="5" t="s">
        <v>260</v>
      </c>
      <c r="N599" s="5" t="s">
        <v>76</v>
      </c>
      <c r="O599" s="5" t="s">
        <v>77</v>
      </c>
      <c r="P599" s="6">
        <v>12143000</v>
      </c>
      <c r="Q599" s="17"/>
      <c r="R599" s="19">
        <v>3275400</v>
      </c>
      <c r="S599" s="7">
        <v>-47800</v>
      </c>
      <c r="T599" s="7">
        <v>5677800</v>
      </c>
      <c r="U599" s="8">
        <f>S599-T599</f>
        <v>-5725600</v>
      </c>
      <c r="V599" s="6">
        <v>9692800</v>
      </c>
      <c r="W599" s="17"/>
      <c r="X599" s="7">
        <v>0</v>
      </c>
      <c r="Y599" s="7">
        <v>185000</v>
      </c>
      <c r="Z599" s="8">
        <f>X599+Y599+AA599</f>
        <v>3380000</v>
      </c>
      <c r="AA599" s="7">
        <v>3195000</v>
      </c>
      <c r="AB599" s="8"/>
      <c r="AC599" s="20">
        <f>IF(AA599-R599&gt;R599,R599,AA599)</f>
        <v>3195000</v>
      </c>
      <c r="AD599" s="8"/>
    </row>
    <row r="600" spans="1:30">
      <c r="A600" s="14" t="s">
        <v>1383</v>
      </c>
      <c r="B600" s="4" t="s">
        <v>1370</v>
      </c>
      <c r="C600" s="4" t="s">
        <v>1373</v>
      </c>
      <c r="D600" s="4" t="s">
        <v>936</v>
      </c>
      <c r="E600" s="4" t="s">
        <v>157</v>
      </c>
      <c r="F600" s="16" t="str">
        <f t="shared" si="97"/>
        <v>Neue Messe Bruckdorf, Erwerb von Gebäuden und Grundstücken</v>
      </c>
      <c r="G600" s="4" t="s">
        <v>1384</v>
      </c>
      <c r="H600" s="4" t="s">
        <v>937</v>
      </c>
      <c r="I600" s="4" t="s">
        <v>670</v>
      </c>
      <c r="J600" s="4" t="s">
        <v>84</v>
      </c>
      <c r="K600" s="14" t="s">
        <v>9</v>
      </c>
      <c r="L600" s="5" t="s">
        <v>1119</v>
      </c>
      <c r="M600" s="5" t="s">
        <v>938</v>
      </c>
      <c r="N600" s="5" t="s">
        <v>509</v>
      </c>
      <c r="O600" s="5" t="s">
        <v>1358</v>
      </c>
      <c r="P600" s="6">
        <v>0</v>
      </c>
      <c r="Q600" s="17"/>
      <c r="R600" s="19">
        <v>13000</v>
      </c>
      <c r="S600" s="7">
        <v>0</v>
      </c>
      <c r="T600" s="7">
        <v>0</v>
      </c>
      <c r="U600" s="8">
        <f>S600-T600</f>
        <v>0</v>
      </c>
      <c r="V600" s="6">
        <v>13000</v>
      </c>
      <c r="W600" s="17"/>
      <c r="X600" s="7">
        <v>13000</v>
      </c>
      <c r="Y600" s="7">
        <v>0</v>
      </c>
      <c r="Z600" s="8">
        <f>X600+Y600+AA600</f>
        <v>13000</v>
      </c>
      <c r="AA600" s="7">
        <v>0</v>
      </c>
      <c r="AB600" s="8"/>
      <c r="AC600" s="20">
        <f>IF(AA600-R600&gt;R600,R600,AA600)</f>
        <v>0</v>
      </c>
      <c r="AD600" s="8"/>
    </row>
    <row r="601" spans="1:30">
      <c r="A601" s="14" t="s">
        <v>1385</v>
      </c>
      <c r="B601" s="4" t="s">
        <v>1370</v>
      </c>
      <c r="C601" s="4" t="s">
        <v>1373</v>
      </c>
      <c r="D601" s="4" t="s">
        <v>121</v>
      </c>
      <c r="E601" s="4" t="s">
        <v>157</v>
      </c>
      <c r="F601" s="16" t="str">
        <f t="shared" si="97"/>
        <v xml:space="preserve">Neue Messe Bruckdorf, Tiefbau </v>
      </c>
      <c r="G601" s="4" t="s">
        <v>1384</v>
      </c>
      <c r="H601" s="4" t="s">
        <v>122</v>
      </c>
      <c r="I601" s="4" t="s">
        <v>9</v>
      </c>
      <c r="J601" s="4" t="s">
        <v>123</v>
      </c>
      <c r="K601" s="14" t="s">
        <v>9</v>
      </c>
      <c r="L601" s="5" t="s">
        <v>1119</v>
      </c>
      <c r="M601" s="5" t="s">
        <v>1244</v>
      </c>
      <c r="N601" s="5" t="s">
        <v>509</v>
      </c>
      <c r="O601" s="5" t="s">
        <v>1358</v>
      </c>
      <c r="P601" s="6">
        <v>0</v>
      </c>
      <c r="Q601" s="17"/>
      <c r="R601" s="19">
        <v>10000</v>
      </c>
      <c r="S601" s="7">
        <v>0</v>
      </c>
      <c r="T601" s="7">
        <v>0</v>
      </c>
      <c r="U601" s="8">
        <f>S601-T601</f>
        <v>0</v>
      </c>
      <c r="V601" s="6">
        <v>10000</v>
      </c>
      <c r="W601" s="17"/>
      <c r="X601" s="7">
        <v>9958.75</v>
      </c>
      <c r="Y601" s="7">
        <v>0</v>
      </c>
      <c r="Z601" s="8">
        <f>X601+Y601+AA601</f>
        <v>9958.75</v>
      </c>
      <c r="AA601" s="7">
        <v>0</v>
      </c>
      <c r="AB601" s="8"/>
      <c r="AC601" s="20">
        <f>IF(AA601-R601&gt;R601,R601,AA601)</f>
        <v>0</v>
      </c>
      <c r="AD601" s="8"/>
    </row>
    <row r="602" spans="1:30">
      <c r="A602" s="14" t="s">
        <v>1386</v>
      </c>
      <c r="B602" s="4" t="s">
        <v>1370</v>
      </c>
      <c r="C602" s="4" t="s">
        <v>1373</v>
      </c>
      <c r="D602" s="4" t="s">
        <v>731</v>
      </c>
      <c r="E602" s="4" t="s">
        <v>157</v>
      </c>
      <c r="F602" s="16" t="str">
        <f t="shared" si="97"/>
        <v xml:space="preserve">Neue Messe Bruckdorf, Planungsleistungen </v>
      </c>
      <c r="G602" s="4" t="s">
        <v>1384</v>
      </c>
      <c r="H602" s="4" t="s">
        <v>198</v>
      </c>
      <c r="I602" s="4" t="s">
        <v>9</v>
      </c>
      <c r="J602" s="4" t="s">
        <v>123</v>
      </c>
      <c r="K602" s="14" t="s">
        <v>9</v>
      </c>
      <c r="L602" s="5" t="s">
        <v>1119</v>
      </c>
      <c r="M602" s="5" t="s">
        <v>1244</v>
      </c>
      <c r="N602" s="5" t="s">
        <v>509</v>
      </c>
      <c r="O602" s="5" t="s">
        <v>1358</v>
      </c>
      <c r="P602" s="6">
        <v>0</v>
      </c>
      <c r="Q602" s="17"/>
      <c r="R602" s="19">
        <v>0</v>
      </c>
      <c r="S602" s="7">
        <v>0</v>
      </c>
      <c r="T602" s="7">
        <v>0</v>
      </c>
      <c r="U602" s="8">
        <f>S602-T602</f>
        <v>0</v>
      </c>
      <c r="V602" s="6">
        <v>0</v>
      </c>
      <c r="W602" s="17"/>
      <c r="X602" s="7">
        <v>9544.2099999999991</v>
      </c>
      <c r="Y602" s="7">
        <v>0</v>
      </c>
      <c r="Z602" s="8">
        <f>X602+Y602+AA602</f>
        <v>9544.2099999999991</v>
      </c>
      <c r="AA602" s="7">
        <v>0</v>
      </c>
      <c r="AB602" s="8"/>
      <c r="AC602" s="20">
        <f>IF(AA602-R602&gt;R602,R602,AA602)</f>
        <v>0</v>
      </c>
      <c r="AD602" s="8"/>
    </row>
    <row r="603" spans="1:30" ht="15" customHeight="1">
      <c r="A603" s="14" t="s">
        <v>1387</v>
      </c>
      <c r="B603" s="4" t="s">
        <v>1370</v>
      </c>
      <c r="C603" s="4" t="s">
        <v>1373</v>
      </c>
      <c r="D603" s="4" t="s">
        <v>640</v>
      </c>
      <c r="E603" s="4" t="s">
        <v>689</v>
      </c>
      <c r="F603" s="16" t="str">
        <f t="shared" si="97"/>
        <v>Neubau TGZ III, Darl.-rückflüsse von komm. öffentl.-wirtsch. Untern.</v>
      </c>
      <c r="G603" s="4" t="s">
        <v>1388</v>
      </c>
      <c r="H603" s="4" t="s">
        <v>642</v>
      </c>
      <c r="I603" s="4" t="s">
        <v>505</v>
      </c>
      <c r="J603" s="4" t="s">
        <v>66</v>
      </c>
      <c r="K603" s="14" t="s">
        <v>9</v>
      </c>
      <c r="L603" s="5" t="s">
        <v>643</v>
      </c>
      <c r="M603" s="5" t="s">
        <v>644</v>
      </c>
      <c r="N603" s="5" t="s">
        <v>76</v>
      </c>
      <c r="O603" s="5" t="s">
        <v>77</v>
      </c>
      <c r="P603" s="7"/>
      <c r="Q603" s="17">
        <v>400000</v>
      </c>
      <c r="R603" s="20"/>
      <c r="S603" s="7">
        <v>0</v>
      </c>
      <c r="T603" s="7">
        <v>0</v>
      </c>
      <c r="U603" s="8">
        <f>-S603-T603</f>
        <v>0</v>
      </c>
      <c r="V603" s="7"/>
      <c r="W603" s="17">
        <v>400000</v>
      </c>
      <c r="X603" s="7">
        <v>0</v>
      </c>
      <c r="Y603" s="7">
        <v>0</v>
      </c>
      <c r="Z603" s="8"/>
      <c r="AA603" s="7"/>
      <c r="AB603" s="8">
        <v>0</v>
      </c>
      <c r="AC603" s="20"/>
      <c r="AD603" s="8"/>
    </row>
    <row r="604" spans="1:30">
      <c r="A604" s="14" t="s">
        <v>1389</v>
      </c>
      <c r="B604" s="4" t="s">
        <v>1370</v>
      </c>
      <c r="C604" s="4" t="s">
        <v>1373</v>
      </c>
      <c r="D604" s="4" t="s">
        <v>936</v>
      </c>
      <c r="E604" s="4" t="s">
        <v>495</v>
      </c>
      <c r="F604" s="16" t="str">
        <f t="shared" si="97"/>
        <v>Entwicklung Industriepark Ammendorf, Erwerb von Gebäuden und Grundstücken</v>
      </c>
      <c r="G604" s="4" t="s">
        <v>1390</v>
      </c>
      <c r="H604" s="4" t="s">
        <v>937</v>
      </c>
      <c r="I604" s="4" t="s">
        <v>670</v>
      </c>
      <c r="J604" s="4" t="s">
        <v>84</v>
      </c>
      <c r="K604" s="14" t="s">
        <v>9</v>
      </c>
      <c r="L604" s="5" t="s">
        <v>1119</v>
      </c>
      <c r="M604" s="5" t="s">
        <v>938</v>
      </c>
      <c r="N604" s="5" t="s">
        <v>509</v>
      </c>
      <c r="O604" s="5" t="s">
        <v>1358</v>
      </c>
      <c r="P604" s="6">
        <v>0</v>
      </c>
      <c r="Q604" s="17"/>
      <c r="R604" s="19">
        <v>172700</v>
      </c>
      <c r="S604" s="7">
        <v>0</v>
      </c>
      <c r="T604" s="7">
        <v>0</v>
      </c>
      <c r="U604" s="8">
        <f>S604-T604</f>
        <v>0</v>
      </c>
      <c r="V604" s="6">
        <v>172700</v>
      </c>
      <c r="W604" s="17"/>
      <c r="X604" s="7">
        <v>171593.22</v>
      </c>
      <c r="Y604" s="7">
        <v>0</v>
      </c>
      <c r="Z604" s="8">
        <f>X604+Y604+AA604</f>
        <v>172700</v>
      </c>
      <c r="AA604" s="7">
        <v>1106.78</v>
      </c>
      <c r="AB604" s="8"/>
      <c r="AC604" s="20">
        <f>IF(AA604-R604&gt;R604,R604,AA604)</f>
        <v>1106.78</v>
      </c>
      <c r="AD604" s="8"/>
    </row>
    <row r="605" spans="1:30">
      <c r="A605" s="14" t="s">
        <v>1391</v>
      </c>
      <c r="B605" s="4" t="s">
        <v>1370</v>
      </c>
      <c r="C605" s="4" t="s">
        <v>1373</v>
      </c>
      <c r="D605" s="4" t="s">
        <v>121</v>
      </c>
      <c r="E605" s="4" t="s">
        <v>495</v>
      </c>
      <c r="F605" s="16" t="str">
        <f t="shared" si="97"/>
        <v xml:space="preserve">Entwicklung Industriepark Ammendorf, Tiefbau </v>
      </c>
      <c r="G605" s="4" t="s">
        <v>1390</v>
      </c>
      <c r="H605" s="4" t="s">
        <v>122</v>
      </c>
      <c r="I605" s="4" t="s">
        <v>9</v>
      </c>
      <c r="J605" s="4" t="s">
        <v>123</v>
      </c>
      <c r="K605" s="14" t="s">
        <v>9</v>
      </c>
      <c r="L605" s="5" t="s">
        <v>1119</v>
      </c>
      <c r="M605" s="5" t="s">
        <v>1244</v>
      </c>
      <c r="N605" s="5" t="s">
        <v>509</v>
      </c>
      <c r="O605" s="5" t="s">
        <v>138</v>
      </c>
      <c r="P605" s="6">
        <v>0</v>
      </c>
      <c r="Q605" s="17"/>
      <c r="R605" s="19">
        <v>17900</v>
      </c>
      <c r="S605" s="7">
        <v>0</v>
      </c>
      <c r="T605" s="7">
        <v>0</v>
      </c>
      <c r="U605" s="8">
        <f>S605-T605</f>
        <v>0</v>
      </c>
      <c r="V605" s="6">
        <v>17900</v>
      </c>
      <c r="W605" s="17"/>
      <c r="X605" s="7">
        <v>17913.14</v>
      </c>
      <c r="Y605" s="7">
        <v>0</v>
      </c>
      <c r="Z605" s="8">
        <f>X605+Y605+AA605</f>
        <v>17913.14</v>
      </c>
      <c r="AA605" s="7">
        <v>0</v>
      </c>
      <c r="AB605" s="8"/>
      <c r="AC605" s="20">
        <f>IF(AA605-R605&gt;R605,R605,AA605)</f>
        <v>0</v>
      </c>
      <c r="AD605" s="8"/>
    </row>
    <row r="606" spans="1:30">
      <c r="A606" s="14" t="s">
        <v>1392</v>
      </c>
      <c r="B606" s="4" t="s">
        <v>1370</v>
      </c>
      <c r="C606" s="4" t="s">
        <v>1373</v>
      </c>
      <c r="D606" s="4" t="s">
        <v>121</v>
      </c>
      <c r="E606" s="4" t="s">
        <v>646</v>
      </c>
      <c r="F606" s="16" t="str">
        <f t="shared" si="97"/>
        <v xml:space="preserve">Industriepark Ammendorf - Werk 1, Tiefbau </v>
      </c>
      <c r="G606" s="4" t="s">
        <v>1393</v>
      </c>
      <c r="H606" s="4" t="s">
        <v>122</v>
      </c>
      <c r="I606" s="4" t="s">
        <v>9</v>
      </c>
      <c r="J606" s="4" t="s">
        <v>123</v>
      </c>
      <c r="K606" s="14" t="s">
        <v>9</v>
      </c>
      <c r="L606" s="5" t="s">
        <v>1119</v>
      </c>
      <c r="M606" s="5" t="s">
        <v>1244</v>
      </c>
      <c r="N606" s="5" t="s">
        <v>509</v>
      </c>
      <c r="O606" s="5" t="s">
        <v>1358</v>
      </c>
      <c r="P606" s="6">
        <v>0</v>
      </c>
      <c r="Q606" s="17"/>
      <c r="R606" s="19">
        <v>0</v>
      </c>
      <c r="S606" s="7">
        <v>0</v>
      </c>
      <c r="T606" s="7">
        <v>0</v>
      </c>
      <c r="U606" s="8">
        <f>S606-T606</f>
        <v>0</v>
      </c>
      <c r="V606" s="6">
        <v>0</v>
      </c>
      <c r="W606" s="17"/>
      <c r="X606" s="7">
        <v>14730.87</v>
      </c>
      <c r="Y606" s="7">
        <v>0</v>
      </c>
      <c r="Z606" s="8">
        <f>X606+Y606+AA606</f>
        <v>14730.87</v>
      </c>
      <c r="AA606" s="7">
        <v>0</v>
      </c>
      <c r="AB606" s="8"/>
      <c r="AC606" s="20">
        <f>IF(AA606-R606&gt;R606,R606,AA606)</f>
        <v>0</v>
      </c>
      <c r="AD606" s="8"/>
    </row>
    <row r="607" spans="1:30" ht="15" customHeight="1">
      <c r="A607" s="14" t="s">
        <v>1394</v>
      </c>
      <c r="B607" s="4" t="s">
        <v>1370</v>
      </c>
      <c r="C607" s="4" t="s">
        <v>1373</v>
      </c>
      <c r="D607" s="4" t="s">
        <v>1395</v>
      </c>
      <c r="E607" s="4" t="s">
        <v>635</v>
      </c>
      <c r="F607" s="16" t="str">
        <f t="shared" si="97"/>
        <v>Veräußerung von Beteiligungen, Rückflüsse Kapitaleinlagen / Beteiligungen (DSM)</v>
      </c>
      <c r="G607" s="4" t="s">
        <v>1396</v>
      </c>
      <c r="H607" s="4" t="s">
        <v>1397</v>
      </c>
      <c r="I607" s="4" t="s">
        <v>1398</v>
      </c>
      <c r="J607" s="4" t="s">
        <v>66</v>
      </c>
      <c r="K607" s="14" t="s">
        <v>9</v>
      </c>
      <c r="L607" s="5" t="s">
        <v>1377</v>
      </c>
      <c r="M607" s="5" t="s">
        <v>1378</v>
      </c>
      <c r="N607" s="5" t="s">
        <v>76</v>
      </c>
      <c r="O607" s="5" t="s">
        <v>77</v>
      </c>
      <c r="P607" s="7"/>
      <c r="Q607" s="17">
        <v>0</v>
      </c>
      <c r="R607" s="20"/>
      <c r="S607" s="7">
        <v>0</v>
      </c>
      <c r="T607" s="7">
        <v>0</v>
      </c>
      <c r="U607" s="8">
        <f>-S607-T607</f>
        <v>0</v>
      </c>
      <c r="V607" s="7"/>
      <c r="W607" s="17">
        <v>0</v>
      </c>
      <c r="X607" s="7">
        <v>0</v>
      </c>
      <c r="Y607" s="7">
        <v>0</v>
      </c>
      <c r="Z607" s="8"/>
      <c r="AA607" s="7"/>
      <c r="AB607" s="8">
        <v>797.58</v>
      </c>
      <c r="AC607" s="20"/>
      <c r="AD607" s="8"/>
    </row>
    <row r="608" spans="1:30" ht="15" customHeight="1">
      <c r="A608" s="14" t="s">
        <v>1399</v>
      </c>
      <c r="B608" s="4" t="s">
        <v>1370</v>
      </c>
      <c r="C608" s="4" t="s">
        <v>1373</v>
      </c>
      <c r="D608" s="4" t="s">
        <v>65</v>
      </c>
      <c r="E608" s="4" t="s">
        <v>1028</v>
      </c>
      <c r="F608" s="16" t="str">
        <f t="shared" si="97"/>
        <v xml:space="preserve">Infrastrukturmaßn. Gewerbebestandsgebiet Halle-Ost, Zuw. vom Land </v>
      </c>
      <c r="G608" s="4" t="s">
        <v>1400</v>
      </c>
      <c r="H608" s="4" t="s">
        <v>1542</v>
      </c>
      <c r="I608" s="4" t="s">
        <v>9</v>
      </c>
      <c r="J608" s="4" t="s">
        <v>66</v>
      </c>
      <c r="K608" s="14" t="s">
        <v>9</v>
      </c>
      <c r="L608" s="5" t="s">
        <v>1249</v>
      </c>
      <c r="M608" s="5" t="s">
        <v>870</v>
      </c>
      <c r="N608" s="5" t="s">
        <v>509</v>
      </c>
      <c r="O608" s="5" t="s">
        <v>1358</v>
      </c>
      <c r="P608" s="7"/>
      <c r="Q608" s="17">
        <v>6278000</v>
      </c>
      <c r="R608" s="20"/>
      <c r="S608" s="7">
        <v>0</v>
      </c>
      <c r="T608" s="7">
        <v>0</v>
      </c>
      <c r="U608" s="8">
        <f>-S608-T608</f>
        <v>0</v>
      </c>
      <c r="V608" s="7"/>
      <c r="W608" s="17">
        <v>6278000</v>
      </c>
      <c r="X608" s="7">
        <v>0</v>
      </c>
      <c r="Y608" s="7">
        <v>0</v>
      </c>
      <c r="Z608" s="8"/>
      <c r="AA608" s="7"/>
      <c r="AB608" s="8">
        <v>0</v>
      </c>
      <c r="AC608" s="20"/>
      <c r="AD608" s="8"/>
    </row>
    <row r="609" spans="1:30" ht="15" customHeight="1">
      <c r="A609" s="14" t="s">
        <v>1401</v>
      </c>
      <c r="B609" s="4" t="s">
        <v>1370</v>
      </c>
      <c r="C609" s="4" t="s">
        <v>1373</v>
      </c>
      <c r="D609" s="4" t="s">
        <v>891</v>
      </c>
      <c r="E609" s="4" t="s">
        <v>1028</v>
      </c>
      <c r="F609" s="16" t="str">
        <f t="shared" si="97"/>
        <v>Infrastrukturmaßn. Gewerbebestandsgebiet Halle-Ost, Zuschüsse von komm. öffentl.-wirtsch. Untern.</v>
      </c>
      <c r="G609" s="4" t="s">
        <v>1400</v>
      </c>
      <c r="H609" s="4" t="s">
        <v>892</v>
      </c>
      <c r="I609" s="4" t="s">
        <v>505</v>
      </c>
      <c r="J609" s="4" t="s">
        <v>66</v>
      </c>
      <c r="K609" s="14" t="s">
        <v>9</v>
      </c>
      <c r="L609" s="5" t="s">
        <v>9</v>
      </c>
      <c r="M609" s="5" t="s">
        <v>870</v>
      </c>
      <c r="N609" s="5" t="s">
        <v>1012</v>
      </c>
      <c r="O609" s="5" t="s">
        <v>138</v>
      </c>
      <c r="P609" s="7"/>
      <c r="Q609" s="17">
        <v>220000</v>
      </c>
      <c r="R609" s="20"/>
      <c r="S609" s="7">
        <v>0</v>
      </c>
      <c r="T609" s="7">
        <v>0</v>
      </c>
      <c r="U609" s="8">
        <f>-S609-T609</f>
        <v>0</v>
      </c>
      <c r="V609" s="7"/>
      <c r="W609" s="17">
        <v>220000</v>
      </c>
      <c r="X609" s="7">
        <v>0</v>
      </c>
      <c r="Y609" s="7">
        <v>0</v>
      </c>
      <c r="Z609" s="8"/>
      <c r="AA609" s="7"/>
      <c r="AB609" s="8">
        <v>0</v>
      </c>
      <c r="AC609" s="20"/>
      <c r="AD609" s="8"/>
    </row>
    <row r="610" spans="1:30">
      <c r="A610" s="14" t="s">
        <v>1402</v>
      </c>
      <c r="B610" s="4" t="s">
        <v>1370</v>
      </c>
      <c r="C610" s="4" t="s">
        <v>1373</v>
      </c>
      <c r="D610" s="4" t="s">
        <v>936</v>
      </c>
      <c r="E610" s="4" t="s">
        <v>1028</v>
      </c>
      <c r="F610" s="16" t="str">
        <f t="shared" si="97"/>
        <v>Infrastrukturmaßn. Gewerbebestandsgebiet Halle-Ost, Erwerb von Gebäuden und Grundstücken</v>
      </c>
      <c r="G610" s="4" t="s">
        <v>1400</v>
      </c>
      <c r="H610" s="4" t="s">
        <v>937</v>
      </c>
      <c r="I610" s="4" t="s">
        <v>670</v>
      </c>
      <c r="J610" s="4" t="s">
        <v>84</v>
      </c>
      <c r="K610" s="14" t="s">
        <v>9</v>
      </c>
      <c r="L610" s="5" t="s">
        <v>1119</v>
      </c>
      <c r="M610" s="5" t="s">
        <v>938</v>
      </c>
      <c r="N610" s="5" t="s">
        <v>509</v>
      </c>
      <c r="O610" s="5" t="s">
        <v>1358</v>
      </c>
      <c r="P610" s="6">
        <v>3000</v>
      </c>
      <c r="Q610" s="17"/>
      <c r="R610" s="19">
        <v>0</v>
      </c>
      <c r="S610" s="7">
        <v>0</v>
      </c>
      <c r="T610" s="7">
        <v>3000</v>
      </c>
      <c r="U610" s="8">
        <f>S610-T610</f>
        <v>-3000</v>
      </c>
      <c r="V610" s="6">
        <v>0</v>
      </c>
      <c r="W610" s="17"/>
      <c r="X610" s="7">
        <v>0</v>
      </c>
      <c r="Y610" s="7">
        <v>0</v>
      </c>
      <c r="Z610" s="8">
        <f>X610+Y610+AA610</f>
        <v>0</v>
      </c>
      <c r="AA610" s="7">
        <v>0</v>
      </c>
      <c r="AB610" s="8"/>
      <c r="AC610" s="20">
        <f>IF(AA610-R610&gt;R610,R610,AA610)</f>
        <v>0</v>
      </c>
      <c r="AD610" s="8"/>
    </row>
    <row r="611" spans="1:30">
      <c r="A611" s="14" t="s">
        <v>1403</v>
      </c>
      <c r="B611" s="4" t="s">
        <v>1370</v>
      </c>
      <c r="C611" s="4" t="s">
        <v>1373</v>
      </c>
      <c r="D611" s="4" t="s">
        <v>121</v>
      </c>
      <c r="E611" s="4" t="s">
        <v>1028</v>
      </c>
      <c r="F611" s="16" t="str">
        <f t="shared" si="97"/>
        <v xml:space="preserve">Infrastrukturmaßn. Gewerbebestandsgebiet Halle-Ost, Tiefbau </v>
      </c>
      <c r="G611" s="4" t="s">
        <v>1400</v>
      </c>
      <c r="H611" s="4" t="s">
        <v>122</v>
      </c>
      <c r="I611" s="4" t="s">
        <v>9</v>
      </c>
      <c r="J611" s="4" t="s">
        <v>123</v>
      </c>
      <c r="K611" s="14" t="s">
        <v>1404</v>
      </c>
      <c r="L611" s="5" t="s">
        <v>1119</v>
      </c>
      <c r="M611" s="5" t="s">
        <v>1244</v>
      </c>
      <c r="N611" s="5" t="s">
        <v>509</v>
      </c>
      <c r="O611" s="5" t="s">
        <v>1358</v>
      </c>
      <c r="P611" s="6">
        <v>5412000</v>
      </c>
      <c r="Q611" s="17"/>
      <c r="R611" s="19">
        <v>0</v>
      </c>
      <c r="S611" s="7">
        <v>0</v>
      </c>
      <c r="T611" s="7">
        <v>2166000</v>
      </c>
      <c r="U611" s="8">
        <f>S611-T611</f>
        <v>-2166000</v>
      </c>
      <c r="V611" s="6">
        <v>3246000</v>
      </c>
      <c r="W611" s="17"/>
      <c r="X611" s="7">
        <v>768.27</v>
      </c>
      <c r="Y611" s="7">
        <v>0</v>
      </c>
      <c r="Z611" s="8">
        <f>X611+Y611+AA611</f>
        <v>4463.93</v>
      </c>
      <c r="AA611" s="7">
        <v>3695.66</v>
      </c>
      <c r="AB611" s="8"/>
      <c r="AC611" s="20">
        <f>IF(AA611-R611&gt;R611,R611,AA611)</f>
        <v>0</v>
      </c>
      <c r="AD611" s="8"/>
    </row>
    <row r="612" spans="1:30">
      <c r="A612" s="14" t="s">
        <v>1405</v>
      </c>
      <c r="B612" s="4" t="s">
        <v>1370</v>
      </c>
      <c r="C612" s="4" t="s">
        <v>1373</v>
      </c>
      <c r="D612" s="4" t="s">
        <v>731</v>
      </c>
      <c r="E612" s="4" t="s">
        <v>1028</v>
      </c>
      <c r="F612" s="16" t="str">
        <f t="shared" si="97"/>
        <v xml:space="preserve">Infrastrukturmaßn. Gewerbebestandsgebiet Halle-Ost, Planungsleistungen </v>
      </c>
      <c r="G612" s="4" t="s">
        <v>1400</v>
      </c>
      <c r="H612" s="4" t="s">
        <v>198</v>
      </c>
      <c r="I612" s="4" t="s">
        <v>9</v>
      </c>
      <c r="J612" s="4" t="s">
        <v>123</v>
      </c>
      <c r="K612" s="14" t="s">
        <v>1404</v>
      </c>
      <c r="L612" s="5" t="s">
        <v>1119</v>
      </c>
      <c r="M612" s="5" t="s">
        <v>1244</v>
      </c>
      <c r="N612" s="5" t="s">
        <v>509</v>
      </c>
      <c r="O612" s="5" t="s">
        <v>1358</v>
      </c>
      <c r="P612" s="6">
        <v>1491500</v>
      </c>
      <c r="Q612" s="17"/>
      <c r="R612" s="19">
        <v>256200</v>
      </c>
      <c r="S612" s="7">
        <v>0</v>
      </c>
      <c r="T612" s="7">
        <v>0</v>
      </c>
      <c r="U612" s="8">
        <f>S612-T612</f>
        <v>0</v>
      </c>
      <c r="V612" s="6">
        <v>1747700</v>
      </c>
      <c r="W612" s="17"/>
      <c r="X612" s="7">
        <v>687378.96</v>
      </c>
      <c r="Y612" s="7">
        <v>12886.3</v>
      </c>
      <c r="Z612" s="8">
        <f>X612+Y612+AA612</f>
        <v>769043.17</v>
      </c>
      <c r="AA612" s="7">
        <v>68777.91</v>
      </c>
      <c r="AB612" s="8"/>
      <c r="AC612" s="20">
        <f>IF(AA612-R612&gt;R612,R612,AA612)</f>
        <v>68777.91</v>
      </c>
      <c r="AD612" s="8"/>
    </row>
    <row r="613" spans="1:30" ht="15" customHeight="1">
      <c r="A613" s="14" t="s">
        <v>1406</v>
      </c>
      <c r="B613" s="4" t="s">
        <v>1370</v>
      </c>
      <c r="C613" s="4" t="s">
        <v>1373</v>
      </c>
      <c r="D613" s="4" t="s">
        <v>891</v>
      </c>
      <c r="E613" s="4" t="s">
        <v>767</v>
      </c>
      <c r="F613" s="16" t="str">
        <f t="shared" si="97"/>
        <v>Netzbetreibergesellschaft, Zuschüsse von komm. öffentl.-wirtsch. Untern.</v>
      </c>
      <c r="G613" s="4" t="s">
        <v>1407</v>
      </c>
      <c r="H613" s="4" t="s">
        <v>892</v>
      </c>
      <c r="I613" s="4" t="s">
        <v>505</v>
      </c>
      <c r="J613" s="4" t="s">
        <v>66</v>
      </c>
      <c r="K613" s="14" t="s">
        <v>9</v>
      </c>
      <c r="L613" s="5" t="s">
        <v>9</v>
      </c>
      <c r="M613" s="5" t="s">
        <v>68</v>
      </c>
      <c r="N613" s="5" t="s">
        <v>76</v>
      </c>
      <c r="O613" s="5" t="s">
        <v>77</v>
      </c>
      <c r="P613" s="7"/>
      <c r="Q613" s="17">
        <v>250000</v>
      </c>
      <c r="R613" s="20"/>
      <c r="S613" s="7">
        <v>0</v>
      </c>
      <c r="T613" s="7">
        <v>0</v>
      </c>
      <c r="U613" s="8">
        <f>-S613-T613</f>
        <v>0</v>
      </c>
      <c r="V613" s="7"/>
      <c r="W613" s="17">
        <v>250000</v>
      </c>
      <c r="X613" s="7">
        <v>0</v>
      </c>
      <c r="Y613" s="7">
        <v>0</v>
      </c>
      <c r="Z613" s="8"/>
      <c r="AA613" s="7"/>
      <c r="AB613" s="8">
        <v>0</v>
      </c>
      <c r="AC613" s="20"/>
      <c r="AD613" s="8"/>
    </row>
    <row r="614" spans="1:30">
      <c r="A614" s="14" t="s">
        <v>1408</v>
      </c>
      <c r="B614" s="4" t="s">
        <v>1370</v>
      </c>
      <c r="C614" s="4" t="s">
        <v>1373</v>
      </c>
      <c r="D614" s="4" t="s">
        <v>502</v>
      </c>
      <c r="E614" s="4" t="s">
        <v>767</v>
      </c>
      <c r="F614" s="16" t="str">
        <f t="shared" si="97"/>
        <v>Netzbetreibergesellschaft, Invest.-zuschuss an komm. öffentl.-wirtsch. Untern.</v>
      </c>
      <c r="G614" s="4" t="s">
        <v>1407</v>
      </c>
      <c r="H614" s="4" t="s">
        <v>504</v>
      </c>
      <c r="I614" s="4" t="s">
        <v>505</v>
      </c>
      <c r="J614" s="4" t="s">
        <v>66</v>
      </c>
      <c r="K614" s="14" t="s">
        <v>9</v>
      </c>
      <c r="L614" s="5" t="s">
        <v>9</v>
      </c>
      <c r="M614" s="5" t="s">
        <v>260</v>
      </c>
      <c r="N614" s="5" t="s">
        <v>76</v>
      </c>
      <c r="O614" s="5" t="s">
        <v>77</v>
      </c>
      <c r="P614" s="6">
        <v>250000</v>
      </c>
      <c r="Q614" s="17"/>
      <c r="R614" s="19">
        <v>0</v>
      </c>
      <c r="S614" s="7">
        <v>0</v>
      </c>
      <c r="T614" s="7">
        <v>250000</v>
      </c>
      <c r="U614" s="8">
        <f t="shared" ref="U614:U623" si="102">S614-T614</f>
        <v>-250000</v>
      </c>
      <c r="V614" s="6">
        <v>0</v>
      </c>
      <c r="W614" s="17"/>
      <c r="X614" s="7">
        <v>0</v>
      </c>
      <c r="Y614" s="7">
        <v>0</v>
      </c>
      <c r="Z614" s="8">
        <f t="shared" ref="Z614:Z623" si="103">X614+Y614+AA614</f>
        <v>0</v>
      </c>
      <c r="AA614" s="7">
        <v>0</v>
      </c>
      <c r="AB614" s="8"/>
      <c r="AC614" s="20">
        <f t="shared" ref="AC614:AC623" si="104">IF(AA614-R614&gt;R614,R614,AA614)</f>
        <v>0</v>
      </c>
      <c r="AD614" s="8"/>
    </row>
    <row r="615" spans="1:30">
      <c r="A615" s="14" t="s">
        <v>1409</v>
      </c>
      <c r="B615" s="4" t="s">
        <v>1370</v>
      </c>
      <c r="C615" s="4" t="s">
        <v>1373</v>
      </c>
      <c r="D615" s="4" t="s">
        <v>502</v>
      </c>
      <c r="E615" s="4" t="s">
        <v>1311</v>
      </c>
      <c r="F615" s="16" t="str">
        <f t="shared" si="97"/>
        <v>Stadtmarketing - Reiseveranstaltertätigkeit, Invest.-zuschuss an komm. öffentl.-wirtsch. Untern.</v>
      </c>
      <c r="G615" s="4" t="s">
        <v>1410</v>
      </c>
      <c r="H615" s="4" t="s">
        <v>504</v>
      </c>
      <c r="I615" s="4" t="s">
        <v>505</v>
      </c>
      <c r="J615" s="4" t="s">
        <v>1357</v>
      </c>
      <c r="K615" s="14" t="s">
        <v>9</v>
      </c>
      <c r="L615" s="5" t="s">
        <v>10</v>
      </c>
      <c r="M615" s="5" t="s">
        <v>260</v>
      </c>
      <c r="N615" s="5" t="s">
        <v>509</v>
      </c>
      <c r="O615" s="5" t="s">
        <v>1358</v>
      </c>
      <c r="P615" s="6">
        <v>0</v>
      </c>
      <c r="Q615" s="17"/>
      <c r="R615" s="19">
        <v>0</v>
      </c>
      <c r="S615" s="7">
        <v>47800</v>
      </c>
      <c r="T615" s="7">
        <v>0</v>
      </c>
      <c r="U615" s="8">
        <f t="shared" si="102"/>
        <v>47800</v>
      </c>
      <c r="V615" s="6">
        <v>47800</v>
      </c>
      <c r="W615" s="17"/>
      <c r="X615" s="7">
        <v>0</v>
      </c>
      <c r="Y615" s="7">
        <v>0</v>
      </c>
      <c r="Z615" s="8">
        <f t="shared" si="103"/>
        <v>47800</v>
      </c>
      <c r="AA615" s="7">
        <v>47800</v>
      </c>
      <c r="AB615" s="8"/>
      <c r="AC615" s="20">
        <f t="shared" si="104"/>
        <v>0</v>
      </c>
      <c r="AD615" s="8"/>
    </row>
    <row r="616" spans="1:30">
      <c r="A616" s="14" t="s">
        <v>1411</v>
      </c>
      <c r="B616" s="4" t="s">
        <v>1370</v>
      </c>
      <c r="C616" s="4" t="s">
        <v>1412</v>
      </c>
      <c r="D616" s="4" t="s">
        <v>502</v>
      </c>
      <c r="E616" s="4" t="s">
        <v>4</v>
      </c>
      <c r="F616" s="16" t="str">
        <f t="shared" si="97"/>
        <v>Jahresansätze, Investitionszuschuss an öffentl.-wirtsch. Untern.</v>
      </c>
      <c r="G616" s="4" t="s">
        <v>5</v>
      </c>
      <c r="H616" s="4" t="s">
        <v>258</v>
      </c>
      <c r="I616" s="4" t="s">
        <v>505</v>
      </c>
      <c r="J616" s="4" t="s">
        <v>66</v>
      </c>
      <c r="K616" s="14" t="s">
        <v>9</v>
      </c>
      <c r="L616" s="5" t="s">
        <v>10</v>
      </c>
      <c r="M616" s="5" t="s">
        <v>260</v>
      </c>
      <c r="N616" s="5" t="s">
        <v>509</v>
      </c>
      <c r="O616" s="5" t="s">
        <v>510</v>
      </c>
      <c r="P616" s="6">
        <v>49000</v>
      </c>
      <c r="Q616" s="17"/>
      <c r="R616" s="19">
        <v>3600</v>
      </c>
      <c r="S616" s="7">
        <v>0</v>
      </c>
      <c r="T616" s="7">
        <v>48926.91</v>
      </c>
      <c r="U616" s="8">
        <f t="shared" si="102"/>
        <v>-48926.91</v>
      </c>
      <c r="V616" s="6">
        <v>3673.09</v>
      </c>
      <c r="W616" s="17"/>
      <c r="X616" s="7">
        <v>0</v>
      </c>
      <c r="Y616" s="7">
        <v>0</v>
      </c>
      <c r="Z616" s="8">
        <f t="shared" si="103"/>
        <v>3673.09</v>
      </c>
      <c r="AA616" s="7">
        <v>3673.09</v>
      </c>
      <c r="AB616" s="8"/>
      <c r="AC616" s="20">
        <f t="shared" si="104"/>
        <v>3673.09</v>
      </c>
      <c r="AD616" s="8"/>
    </row>
    <row r="617" spans="1:30">
      <c r="A617" s="14" t="s">
        <v>1413</v>
      </c>
      <c r="B617" s="4" t="s">
        <v>1370</v>
      </c>
      <c r="C617" s="4" t="s">
        <v>1414</v>
      </c>
      <c r="D617" s="4" t="s">
        <v>126</v>
      </c>
      <c r="E617" s="4" t="s">
        <v>149</v>
      </c>
      <c r="F617" s="16" t="str">
        <f t="shared" si="97"/>
        <v>Ratshof - Brandschutzsicherung Keller, Invest.-zuschuss an ZGM - Bauleistungen</v>
      </c>
      <c r="G617" s="4" t="s">
        <v>1415</v>
      </c>
      <c r="H617" s="4" t="s">
        <v>129</v>
      </c>
      <c r="I617" s="4" t="s">
        <v>130</v>
      </c>
      <c r="J617" s="4" t="s">
        <v>84</v>
      </c>
      <c r="K617" s="14" t="s">
        <v>1416</v>
      </c>
      <c r="L617" s="5" t="s">
        <v>10</v>
      </c>
      <c r="M617" s="5" t="s">
        <v>253</v>
      </c>
      <c r="N617" s="5" t="s">
        <v>1417</v>
      </c>
      <c r="O617" s="5" t="s">
        <v>1418</v>
      </c>
      <c r="P617" s="6">
        <v>825400</v>
      </c>
      <c r="Q617" s="17"/>
      <c r="R617" s="19">
        <v>140000</v>
      </c>
      <c r="S617" s="7">
        <v>0</v>
      </c>
      <c r="T617" s="7">
        <v>825400</v>
      </c>
      <c r="U617" s="8">
        <f t="shared" si="102"/>
        <v>-825400</v>
      </c>
      <c r="V617" s="6">
        <v>140000</v>
      </c>
      <c r="W617" s="17"/>
      <c r="X617" s="7">
        <v>119790.11</v>
      </c>
      <c r="Y617" s="7">
        <v>0</v>
      </c>
      <c r="Z617" s="8">
        <f t="shared" si="103"/>
        <v>140000</v>
      </c>
      <c r="AA617" s="7">
        <v>20209.89</v>
      </c>
      <c r="AB617" s="8"/>
      <c r="AC617" s="20">
        <f t="shared" si="104"/>
        <v>20209.89</v>
      </c>
      <c r="AD617" s="8"/>
    </row>
    <row r="618" spans="1:30">
      <c r="A618" s="14" t="s">
        <v>1419</v>
      </c>
      <c r="B618" s="4" t="s">
        <v>1370</v>
      </c>
      <c r="C618" s="4" t="s">
        <v>1414</v>
      </c>
      <c r="D618" s="4" t="s">
        <v>197</v>
      </c>
      <c r="E618" s="4" t="s">
        <v>149</v>
      </c>
      <c r="F618" s="16" t="str">
        <f t="shared" si="97"/>
        <v>Ratshof - Brandschutzsicherung Keller, Invest.-zuschuss an ZGM - Planung</v>
      </c>
      <c r="G618" s="4" t="s">
        <v>1415</v>
      </c>
      <c r="H618" s="4" t="s">
        <v>129</v>
      </c>
      <c r="I618" s="4" t="s">
        <v>212</v>
      </c>
      <c r="J618" s="4" t="s">
        <v>84</v>
      </c>
      <c r="K618" s="14" t="s">
        <v>1416</v>
      </c>
      <c r="L618" s="5" t="s">
        <v>10</v>
      </c>
      <c r="M618" s="5" t="s">
        <v>253</v>
      </c>
      <c r="N618" s="5" t="s">
        <v>1417</v>
      </c>
      <c r="O618" s="5" t="s">
        <v>1418</v>
      </c>
      <c r="P618" s="6">
        <v>201400</v>
      </c>
      <c r="Q618" s="17"/>
      <c r="R618" s="19">
        <v>8700</v>
      </c>
      <c r="S618" s="7">
        <v>0</v>
      </c>
      <c r="T618" s="7">
        <v>201400</v>
      </c>
      <c r="U618" s="8">
        <f t="shared" si="102"/>
        <v>-201400</v>
      </c>
      <c r="V618" s="6">
        <v>8700</v>
      </c>
      <c r="W618" s="17"/>
      <c r="X618" s="7">
        <v>8700</v>
      </c>
      <c r="Y618" s="7">
        <v>0</v>
      </c>
      <c r="Z618" s="8">
        <f t="shared" si="103"/>
        <v>8700</v>
      </c>
      <c r="AA618" s="7">
        <v>0</v>
      </c>
      <c r="AB618" s="8"/>
      <c r="AC618" s="20">
        <f t="shared" si="104"/>
        <v>0</v>
      </c>
      <c r="AD618" s="8"/>
    </row>
    <row r="619" spans="1:30">
      <c r="A619" s="14" t="s">
        <v>1420</v>
      </c>
      <c r="B619" s="4" t="s">
        <v>1370</v>
      </c>
      <c r="C619" s="4" t="s">
        <v>1414</v>
      </c>
      <c r="D619" s="4" t="s">
        <v>126</v>
      </c>
      <c r="E619" s="4" t="s">
        <v>646</v>
      </c>
      <c r="F619" s="16" t="str">
        <f t="shared" si="97"/>
        <v>Rennbahn, Invest.-zuschuss an ZGM - Bauleistungen</v>
      </c>
      <c r="G619" s="4" t="s">
        <v>1421</v>
      </c>
      <c r="H619" s="4" t="s">
        <v>129</v>
      </c>
      <c r="I619" s="4" t="s">
        <v>130</v>
      </c>
      <c r="J619" s="4" t="s">
        <v>84</v>
      </c>
      <c r="K619" s="14" t="s">
        <v>9</v>
      </c>
      <c r="L619" s="5" t="s">
        <v>9</v>
      </c>
      <c r="M619" s="5" t="s">
        <v>253</v>
      </c>
      <c r="N619" s="5" t="s">
        <v>86</v>
      </c>
      <c r="O619" s="5" t="s">
        <v>87</v>
      </c>
      <c r="P619" s="6">
        <v>0</v>
      </c>
      <c r="Q619" s="17"/>
      <c r="R619" s="19">
        <v>120000</v>
      </c>
      <c r="S619" s="7">
        <v>0</v>
      </c>
      <c r="T619" s="7">
        <v>0</v>
      </c>
      <c r="U619" s="8">
        <f t="shared" si="102"/>
        <v>0</v>
      </c>
      <c r="V619" s="6">
        <v>120000</v>
      </c>
      <c r="W619" s="17"/>
      <c r="X619" s="7">
        <v>119833.08</v>
      </c>
      <c r="Y619" s="7">
        <v>0</v>
      </c>
      <c r="Z619" s="8">
        <f t="shared" si="103"/>
        <v>120000</v>
      </c>
      <c r="AA619" s="7">
        <v>166.92</v>
      </c>
      <c r="AB619" s="8"/>
      <c r="AC619" s="20">
        <f t="shared" si="104"/>
        <v>166.92</v>
      </c>
      <c r="AD619" s="8"/>
    </row>
    <row r="620" spans="1:30">
      <c r="A620" s="14" t="s">
        <v>1422</v>
      </c>
      <c r="B620" s="4" t="s">
        <v>1370</v>
      </c>
      <c r="C620" s="4" t="s">
        <v>1423</v>
      </c>
      <c r="D620" s="4" t="s">
        <v>3</v>
      </c>
      <c r="E620" s="4" t="s">
        <v>4</v>
      </c>
      <c r="F620" s="16" t="str">
        <f t="shared" si="97"/>
        <v>Jahresansätze, geringwertige Wirtschafts- güter</v>
      </c>
      <c r="G620" s="4" t="s">
        <v>5</v>
      </c>
      <c r="H620" s="4" t="s">
        <v>6</v>
      </c>
      <c r="I620" s="4" t="s">
        <v>7</v>
      </c>
      <c r="J620" s="4" t="s">
        <v>758</v>
      </c>
      <c r="K620" s="14" t="s">
        <v>9</v>
      </c>
      <c r="L620" s="5" t="s">
        <v>10</v>
      </c>
      <c r="M620" s="5" t="s">
        <v>11</v>
      </c>
      <c r="N620" s="5" t="s">
        <v>759</v>
      </c>
      <c r="O620" s="5" t="s">
        <v>760</v>
      </c>
      <c r="P620" s="6">
        <v>1800</v>
      </c>
      <c r="Q620" s="17"/>
      <c r="R620" s="19">
        <v>0</v>
      </c>
      <c r="S620" s="7">
        <v>0</v>
      </c>
      <c r="T620" s="7">
        <v>1800</v>
      </c>
      <c r="U620" s="8">
        <f t="shared" si="102"/>
        <v>-1800</v>
      </c>
      <c r="V620" s="6">
        <v>0</v>
      </c>
      <c r="W620" s="17"/>
      <c r="X620" s="7">
        <v>0</v>
      </c>
      <c r="Y620" s="7">
        <v>0</v>
      </c>
      <c r="Z620" s="8">
        <f t="shared" si="103"/>
        <v>0</v>
      </c>
      <c r="AA620" s="7">
        <v>0</v>
      </c>
      <c r="AB620" s="8"/>
      <c r="AC620" s="20">
        <f t="shared" si="104"/>
        <v>0</v>
      </c>
      <c r="AD620" s="8"/>
    </row>
    <row r="621" spans="1:30">
      <c r="A621" s="14" t="s">
        <v>1424</v>
      </c>
      <c r="B621" s="4" t="s">
        <v>1370</v>
      </c>
      <c r="C621" s="4" t="s">
        <v>1423</v>
      </c>
      <c r="D621" s="4" t="s">
        <v>25</v>
      </c>
      <c r="E621" s="4" t="s">
        <v>4</v>
      </c>
      <c r="F621" s="16" t="str">
        <f t="shared" si="97"/>
        <v xml:space="preserve">Jahresansätze, Geräte, Maschinen </v>
      </c>
      <c r="G621" s="4" t="s">
        <v>5</v>
      </c>
      <c r="H621" s="4" t="s">
        <v>26</v>
      </c>
      <c r="I621" s="4" t="s">
        <v>9</v>
      </c>
      <c r="J621" s="4" t="s">
        <v>758</v>
      </c>
      <c r="K621" s="14" t="s">
        <v>9</v>
      </c>
      <c r="L621" s="5" t="s">
        <v>763</v>
      </c>
      <c r="M621" s="5" t="s">
        <v>11</v>
      </c>
      <c r="N621" s="5" t="s">
        <v>759</v>
      </c>
      <c r="O621" s="5" t="s">
        <v>760</v>
      </c>
      <c r="P621" s="6">
        <v>2700</v>
      </c>
      <c r="Q621" s="17"/>
      <c r="R621" s="19">
        <v>0</v>
      </c>
      <c r="S621" s="7">
        <v>0</v>
      </c>
      <c r="T621" s="7">
        <v>2700</v>
      </c>
      <c r="U621" s="8">
        <f t="shared" si="102"/>
        <v>-2700</v>
      </c>
      <c r="V621" s="6">
        <v>0</v>
      </c>
      <c r="W621" s="17"/>
      <c r="X621" s="7">
        <v>0</v>
      </c>
      <c r="Y621" s="7">
        <v>0</v>
      </c>
      <c r="Z621" s="8">
        <f t="shared" si="103"/>
        <v>0</v>
      </c>
      <c r="AA621" s="7">
        <v>0</v>
      </c>
      <c r="AB621" s="8"/>
      <c r="AC621" s="20">
        <f t="shared" si="104"/>
        <v>0</v>
      </c>
      <c r="AD621" s="8"/>
    </row>
    <row r="622" spans="1:30">
      <c r="A622" s="14" t="s">
        <v>1425</v>
      </c>
      <c r="B622" s="4" t="s">
        <v>1370</v>
      </c>
      <c r="C622" s="4" t="s">
        <v>1426</v>
      </c>
      <c r="D622" s="4" t="s">
        <v>936</v>
      </c>
      <c r="E622" s="4" t="s">
        <v>4</v>
      </c>
      <c r="F622" s="16" t="str">
        <f t="shared" si="97"/>
        <v>Jahresansätze, Erwerb von Gebäuden und Grundstücken</v>
      </c>
      <c r="G622" s="4" t="s">
        <v>5</v>
      </c>
      <c r="H622" s="4" t="s">
        <v>937</v>
      </c>
      <c r="I622" s="4" t="s">
        <v>670</v>
      </c>
      <c r="J622" s="4" t="s">
        <v>84</v>
      </c>
      <c r="K622" s="14" t="s">
        <v>9</v>
      </c>
      <c r="L622" s="5" t="s">
        <v>10</v>
      </c>
      <c r="M622" s="5" t="s">
        <v>938</v>
      </c>
      <c r="N622" s="5" t="s">
        <v>86</v>
      </c>
      <c r="O622" s="5" t="s">
        <v>1427</v>
      </c>
      <c r="P622" s="6">
        <v>100000</v>
      </c>
      <c r="Q622" s="17"/>
      <c r="R622" s="19">
        <v>90200</v>
      </c>
      <c r="S622" s="7">
        <v>0</v>
      </c>
      <c r="T622" s="7">
        <v>10900</v>
      </c>
      <c r="U622" s="8">
        <f t="shared" si="102"/>
        <v>-10900</v>
      </c>
      <c r="V622" s="6">
        <v>179300</v>
      </c>
      <c r="W622" s="17"/>
      <c r="X622" s="7">
        <v>175134.99</v>
      </c>
      <c r="Y622" s="7">
        <v>67.83</v>
      </c>
      <c r="Z622" s="8">
        <f t="shared" si="103"/>
        <v>179299.99999999997</v>
      </c>
      <c r="AA622" s="7">
        <v>4097.18</v>
      </c>
      <c r="AB622" s="8"/>
      <c r="AC622" s="20">
        <f t="shared" si="104"/>
        <v>4097.18</v>
      </c>
      <c r="AD622" s="8"/>
    </row>
    <row r="623" spans="1:30">
      <c r="A623" s="14" t="s">
        <v>1428</v>
      </c>
      <c r="B623" s="4" t="s">
        <v>1370</v>
      </c>
      <c r="C623" s="4" t="s">
        <v>1426</v>
      </c>
      <c r="D623" s="4" t="s">
        <v>1429</v>
      </c>
      <c r="E623" s="4" t="s">
        <v>4</v>
      </c>
      <c r="F623" s="16" t="str">
        <f t="shared" si="97"/>
        <v>Jahresansätze, Abführung an den Entschädigungsfonds</v>
      </c>
      <c r="G623" s="4" t="s">
        <v>5</v>
      </c>
      <c r="H623" s="4" t="s">
        <v>1430</v>
      </c>
      <c r="I623" s="4" t="s">
        <v>1431</v>
      </c>
      <c r="J623" s="4" t="s">
        <v>84</v>
      </c>
      <c r="K623" s="14" t="s">
        <v>9</v>
      </c>
      <c r="L623" s="5" t="s">
        <v>10</v>
      </c>
      <c r="M623" s="5" t="s">
        <v>1432</v>
      </c>
      <c r="N623" s="5" t="s">
        <v>86</v>
      </c>
      <c r="O623" s="5" t="s">
        <v>1427</v>
      </c>
      <c r="P623" s="6">
        <v>50000</v>
      </c>
      <c r="Q623" s="17"/>
      <c r="R623" s="19">
        <v>0</v>
      </c>
      <c r="S623" s="7">
        <v>-18000</v>
      </c>
      <c r="T623" s="7">
        <v>32000</v>
      </c>
      <c r="U623" s="8">
        <f t="shared" si="102"/>
        <v>-50000</v>
      </c>
      <c r="V623" s="6">
        <v>0</v>
      </c>
      <c r="W623" s="17"/>
      <c r="X623" s="7">
        <v>0</v>
      </c>
      <c r="Y623" s="7">
        <v>0</v>
      </c>
      <c r="Z623" s="8">
        <f t="shared" si="103"/>
        <v>0</v>
      </c>
      <c r="AA623" s="7">
        <v>0</v>
      </c>
      <c r="AB623" s="8"/>
      <c r="AC623" s="20">
        <f t="shared" si="104"/>
        <v>0</v>
      </c>
      <c r="AD623" s="8"/>
    </row>
    <row r="624" spans="1:30" ht="15" customHeight="1">
      <c r="A624" s="14" t="s">
        <v>1433</v>
      </c>
      <c r="B624" s="4" t="s">
        <v>1370</v>
      </c>
      <c r="C624" s="4" t="s">
        <v>1426</v>
      </c>
      <c r="D624" s="4" t="s">
        <v>65</v>
      </c>
      <c r="E624" s="4" t="s">
        <v>149</v>
      </c>
      <c r="F624" s="16" t="str">
        <f t="shared" si="97"/>
        <v>Baufreimachung kommunaler Vorhaben, Zuweisungen vom Land - Stadtumbau Aufwertung</v>
      </c>
      <c r="G624" s="4" t="s">
        <v>1434</v>
      </c>
      <c r="H624" s="4" t="s">
        <v>207</v>
      </c>
      <c r="I624" s="4" t="s">
        <v>769</v>
      </c>
      <c r="J624" s="4" t="s">
        <v>66</v>
      </c>
      <c r="K624" s="14" t="s">
        <v>9</v>
      </c>
      <c r="L624" s="5" t="s">
        <v>770</v>
      </c>
      <c r="M624" s="5" t="s">
        <v>771</v>
      </c>
      <c r="N624" s="5" t="s">
        <v>199</v>
      </c>
      <c r="O624" s="5" t="s">
        <v>200</v>
      </c>
      <c r="P624" s="7"/>
      <c r="Q624" s="17">
        <v>208600</v>
      </c>
      <c r="R624" s="20"/>
      <c r="S624" s="7">
        <v>0</v>
      </c>
      <c r="T624" s="7">
        <v>0</v>
      </c>
      <c r="U624" s="8">
        <f>-S624-T624</f>
        <v>0</v>
      </c>
      <c r="V624" s="7"/>
      <c r="W624" s="17">
        <v>208600</v>
      </c>
      <c r="X624" s="7">
        <v>0</v>
      </c>
      <c r="Y624" s="7">
        <v>0</v>
      </c>
      <c r="Z624" s="8"/>
      <c r="AA624" s="7"/>
      <c r="AB624" s="8">
        <v>0</v>
      </c>
      <c r="AC624" s="20"/>
      <c r="AD624" s="8"/>
    </row>
    <row r="625" spans="1:30" ht="15" customHeight="1">
      <c r="A625" s="14" t="s">
        <v>1435</v>
      </c>
      <c r="B625" s="4" t="s">
        <v>1370</v>
      </c>
      <c r="C625" s="4" t="s">
        <v>1426</v>
      </c>
      <c r="D625" s="4" t="s">
        <v>395</v>
      </c>
      <c r="E625" s="4" t="s">
        <v>149</v>
      </c>
      <c r="F625" s="16" t="str">
        <f t="shared" si="97"/>
        <v>Baufreimachung kommunaler Vorhaben, Zuweisungen vom Land - Soziale Stadt Neustadt</v>
      </c>
      <c r="G625" s="4" t="s">
        <v>1434</v>
      </c>
      <c r="H625" s="4" t="s">
        <v>207</v>
      </c>
      <c r="I625" s="4" t="s">
        <v>397</v>
      </c>
      <c r="J625" s="4" t="s">
        <v>66</v>
      </c>
      <c r="K625" s="14" t="s">
        <v>9</v>
      </c>
      <c r="L625" s="5" t="s">
        <v>1436</v>
      </c>
      <c r="M625" s="5" t="s">
        <v>398</v>
      </c>
      <c r="N625" s="5" t="s">
        <v>199</v>
      </c>
      <c r="O625" s="5" t="s">
        <v>200</v>
      </c>
      <c r="P625" s="7"/>
      <c r="Q625" s="17">
        <v>500100</v>
      </c>
      <c r="R625" s="20"/>
      <c r="S625" s="7">
        <v>0</v>
      </c>
      <c r="T625" s="7">
        <v>0</v>
      </c>
      <c r="U625" s="8">
        <f>-S625-T625</f>
        <v>0</v>
      </c>
      <c r="V625" s="7"/>
      <c r="W625" s="17">
        <v>500100</v>
      </c>
      <c r="X625" s="7">
        <v>0</v>
      </c>
      <c r="Y625" s="7">
        <v>0</v>
      </c>
      <c r="Z625" s="8"/>
      <c r="AA625" s="7"/>
      <c r="AB625" s="8">
        <v>0</v>
      </c>
      <c r="AC625" s="20"/>
      <c r="AD625" s="8"/>
    </row>
    <row r="626" spans="1:30">
      <c r="A626" s="14" t="s">
        <v>1437</v>
      </c>
      <c r="B626" s="4" t="s">
        <v>1370</v>
      </c>
      <c r="C626" s="4" t="s">
        <v>1426</v>
      </c>
      <c r="D626" s="4" t="s">
        <v>753</v>
      </c>
      <c r="E626" s="4" t="s">
        <v>149</v>
      </c>
      <c r="F626" s="16" t="str">
        <f t="shared" si="97"/>
        <v xml:space="preserve">Baufreimachung kommunaler Vorhaben, Baufreimachung </v>
      </c>
      <c r="G626" s="4" t="s">
        <v>1434</v>
      </c>
      <c r="H626" s="4" t="s">
        <v>754</v>
      </c>
      <c r="I626" s="4" t="s">
        <v>9</v>
      </c>
      <c r="J626" s="4" t="s">
        <v>84</v>
      </c>
      <c r="K626" s="14" t="s">
        <v>9</v>
      </c>
      <c r="L626" s="5" t="s">
        <v>10</v>
      </c>
      <c r="M626" s="5" t="s">
        <v>109</v>
      </c>
      <c r="N626" s="5" t="s">
        <v>86</v>
      </c>
      <c r="O626" s="5" t="s">
        <v>1427</v>
      </c>
      <c r="P626" s="6">
        <v>200000</v>
      </c>
      <c r="Q626" s="17"/>
      <c r="R626" s="19">
        <v>498000</v>
      </c>
      <c r="S626" s="7">
        <v>0</v>
      </c>
      <c r="T626" s="7">
        <v>0</v>
      </c>
      <c r="U626" s="8">
        <f>S626-T626</f>
        <v>0</v>
      </c>
      <c r="V626" s="6">
        <v>698000</v>
      </c>
      <c r="W626" s="17"/>
      <c r="X626" s="7">
        <v>520014.7</v>
      </c>
      <c r="Y626" s="7">
        <v>6381.39</v>
      </c>
      <c r="Z626" s="8">
        <f>X626+Y626+AA626</f>
        <v>697662.34</v>
      </c>
      <c r="AA626" s="7">
        <v>171266.25</v>
      </c>
      <c r="AB626" s="8"/>
      <c r="AC626" s="20">
        <f>IF(AA626-R626&gt;R626,R626,AA626)</f>
        <v>171266.25</v>
      </c>
      <c r="AD626" s="8"/>
    </row>
    <row r="627" spans="1:30">
      <c r="A627" s="14" t="s">
        <v>1438</v>
      </c>
      <c r="B627" s="4" t="s">
        <v>1370</v>
      </c>
      <c r="C627" s="4" t="s">
        <v>1426</v>
      </c>
      <c r="D627" s="4" t="s">
        <v>1439</v>
      </c>
      <c r="E627" s="4" t="s">
        <v>149</v>
      </c>
      <c r="F627" s="16" t="str">
        <f t="shared" si="97"/>
        <v>Baufreimachung kommunaler Vorhaben, Baufreimachung - Stadtumbau Aufwertung</v>
      </c>
      <c r="G627" s="4" t="s">
        <v>1434</v>
      </c>
      <c r="H627" s="4" t="s">
        <v>1440</v>
      </c>
      <c r="I627" s="4" t="s">
        <v>769</v>
      </c>
      <c r="J627" s="4" t="s">
        <v>400</v>
      </c>
      <c r="K627" s="14" t="s">
        <v>9</v>
      </c>
      <c r="L627" s="5" t="s">
        <v>195</v>
      </c>
      <c r="M627" s="5" t="s">
        <v>775</v>
      </c>
      <c r="N627" s="5" t="s">
        <v>199</v>
      </c>
      <c r="O627" s="5" t="s">
        <v>200</v>
      </c>
      <c r="P627" s="6">
        <v>231200</v>
      </c>
      <c r="Q627" s="17"/>
      <c r="R627" s="19">
        <v>739200</v>
      </c>
      <c r="S627" s="7">
        <v>0</v>
      </c>
      <c r="T627" s="7">
        <v>0</v>
      </c>
      <c r="U627" s="8">
        <f>S627-T627</f>
        <v>0</v>
      </c>
      <c r="V627" s="6">
        <v>970400</v>
      </c>
      <c r="W627" s="17"/>
      <c r="X627" s="7">
        <v>565252.53</v>
      </c>
      <c r="Y627" s="7">
        <v>0</v>
      </c>
      <c r="Z627" s="8">
        <f>X627+Y627+AA627</f>
        <v>739198.08000000007</v>
      </c>
      <c r="AA627" s="7">
        <v>173945.55</v>
      </c>
      <c r="AB627" s="8"/>
      <c r="AC627" s="20">
        <f>IF(AA627-R627&gt;R627,R627,AA627)</f>
        <v>173945.55</v>
      </c>
      <c r="AD627" s="8"/>
    </row>
    <row r="628" spans="1:30">
      <c r="A628" s="54" t="s">
        <v>1441</v>
      </c>
      <c r="B628" s="55" t="s">
        <v>1370</v>
      </c>
      <c r="C628" s="55" t="s">
        <v>1426</v>
      </c>
      <c r="D628" s="55" t="s">
        <v>1442</v>
      </c>
      <c r="E628" s="55" t="s">
        <v>149</v>
      </c>
      <c r="F628" s="56" t="str">
        <f t="shared" si="97"/>
        <v>Baufreimachung kommunaler Vorhaben, Baufreimachung - Soziale Stadt Neustadt</v>
      </c>
      <c r="G628" s="55" t="s">
        <v>1434</v>
      </c>
      <c r="H628" s="55" t="s">
        <v>1440</v>
      </c>
      <c r="I628" s="55" t="s">
        <v>397</v>
      </c>
      <c r="J628" s="55" t="s">
        <v>400</v>
      </c>
      <c r="K628" s="54" t="s">
        <v>9</v>
      </c>
      <c r="L628" s="57" t="s">
        <v>9</v>
      </c>
      <c r="M628" s="57" t="s">
        <v>9</v>
      </c>
      <c r="N628" s="57" t="s">
        <v>199</v>
      </c>
      <c r="O628" s="57" t="s">
        <v>200</v>
      </c>
      <c r="P628" s="11">
        <v>750200</v>
      </c>
      <c r="Q628" s="18"/>
      <c r="R628" s="21">
        <v>0</v>
      </c>
      <c r="S628" s="12">
        <v>0</v>
      </c>
      <c r="T628" s="12">
        <v>735200</v>
      </c>
      <c r="U628" s="13">
        <f>S628-T628</f>
        <v>-735200</v>
      </c>
      <c r="V628" s="11">
        <v>15000</v>
      </c>
      <c r="W628" s="18"/>
      <c r="X628" s="12">
        <v>0</v>
      </c>
      <c r="Y628" s="12">
        <v>0</v>
      </c>
      <c r="Z628" s="13">
        <f>X628+Y628+AA628</f>
        <v>0</v>
      </c>
      <c r="AA628" s="12">
        <v>0</v>
      </c>
      <c r="AB628" s="13"/>
      <c r="AC628" s="58">
        <f>IF(AA628-R628&gt;R628,R628,AA628)</f>
        <v>0</v>
      </c>
      <c r="AD628" s="13"/>
    </row>
    <row r="629" spans="1:30">
      <c r="A629" s="59"/>
      <c r="B629" s="60"/>
      <c r="C629" s="60"/>
      <c r="D629" s="60"/>
      <c r="E629" s="60"/>
      <c r="F629" s="61" t="s">
        <v>1554</v>
      </c>
      <c r="G629" s="60"/>
      <c r="H629" s="60"/>
      <c r="I629" s="60"/>
      <c r="J629" s="60"/>
      <c r="K629" s="59"/>
      <c r="L629" s="62"/>
      <c r="M629" s="62"/>
      <c r="N629" s="62"/>
      <c r="O629" s="62"/>
      <c r="P629" s="67">
        <f>SUM(P595:P628)</f>
        <v>21721200</v>
      </c>
      <c r="Q629" s="68">
        <f t="shared" ref="Q629:AC629" si="105">SUM(Q595:Q628)</f>
        <v>52988700</v>
      </c>
      <c r="R629" s="69">
        <f t="shared" si="105"/>
        <v>5344900</v>
      </c>
      <c r="S629" s="67">
        <f t="shared" si="105"/>
        <v>-18000</v>
      </c>
      <c r="T629" s="67">
        <f t="shared" si="105"/>
        <v>9963326.9100000001</v>
      </c>
      <c r="U629" s="68">
        <f t="shared" si="105"/>
        <v>-9981326.9100000001</v>
      </c>
      <c r="V629" s="67">
        <f t="shared" si="105"/>
        <v>17084773.09</v>
      </c>
      <c r="W629" s="68">
        <f t="shared" si="105"/>
        <v>52988700</v>
      </c>
      <c r="X629" s="67">
        <f t="shared" si="105"/>
        <v>2433612.83</v>
      </c>
      <c r="Y629" s="67">
        <f t="shared" si="105"/>
        <v>204335.52</v>
      </c>
      <c r="Z629" s="68">
        <f t="shared" si="105"/>
        <v>6329414.0600000005</v>
      </c>
      <c r="AA629" s="67">
        <f t="shared" si="105"/>
        <v>3691465.71</v>
      </c>
      <c r="AB629" s="68">
        <f t="shared" si="105"/>
        <v>3350797.58</v>
      </c>
      <c r="AC629" s="69">
        <f t="shared" si="105"/>
        <v>3638243.57</v>
      </c>
      <c r="AD629" s="63"/>
    </row>
    <row r="630" spans="1:30">
      <c r="A630" s="14"/>
      <c r="B630" s="4"/>
      <c r="C630" s="4"/>
      <c r="D630" s="4"/>
      <c r="E630" s="4"/>
      <c r="F630" s="52"/>
      <c r="G630" s="4"/>
      <c r="H630" s="4"/>
      <c r="I630" s="4"/>
      <c r="J630" s="4"/>
      <c r="K630" s="14"/>
      <c r="L630" s="5"/>
      <c r="M630" s="5"/>
      <c r="N630" s="5"/>
      <c r="O630" s="5"/>
      <c r="P630" s="6"/>
      <c r="Q630" s="17"/>
      <c r="R630" s="19"/>
      <c r="S630" s="6"/>
      <c r="T630" s="6"/>
      <c r="U630" s="17"/>
      <c r="V630" s="6"/>
      <c r="W630" s="17"/>
      <c r="X630" s="6"/>
      <c r="Y630" s="6"/>
      <c r="Z630" s="17"/>
      <c r="AA630" s="6"/>
      <c r="AB630" s="17"/>
      <c r="AC630" s="19"/>
      <c r="AD630" s="8"/>
    </row>
    <row r="631" spans="1:30">
      <c r="A631" s="59"/>
      <c r="B631" s="60"/>
      <c r="C631" s="60"/>
      <c r="D631" s="60"/>
      <c r="E631" s="60"/>
      <c r="F631" s="61" t="s">
        <v>1556</v>
      </c>
      <c r="G631" s="60"/>
      <c r="H631" s="60"/>
      <c r="I631" s="60"/>
      <c r="J631" s="60"/>
      <c r="K631" s="59"/>
      <c r="L631" s="62"/>
      <c r="M631" s="62"/>
      <c r="N631" s="62"/>
      <c r="O631" s="62"/>
      <c r="P631" s="67">
        <f>SUM(P629,P594,P571,P336,P264,P238,P188,P86,P34)</f>
        <v>99252500</v>
      </c>
      <c r="Q631" s="68">
        <f t="shared" ref="Q631:AC631" si="106">SUM(Q629,Q594,Q571,Q336,Q264,Q238,Q188,Q86,Q34)</f>
        <v>110131100</v>
      </c>
      <c r="R631" s="69">
        <f t="shared" si="106"/>
        <v>40461200</v>
      </c>
      <c r="S631" s="67">
        <f t="shared" si="106"/>
        <v>11700</v>
      </c>
      <c r="T631" s="67">
        <f t="shared" si="106"/>
        <v>46019484.899999999</v>
      </c>
      <c r="U631" s="68">
        <f t="shared" si="106"/>
        <v>-45656584.899999999</v>
      </c>
      <c r="V631" s="67">
        <f t="shared" si="106"/>
        <v>93881515.099999994</v>
      </c>
      <c r="W631" s="68">
        <f t="shared" si="106"/>
        <v>110306700</v>
      </c>
      <c r="X631" s="67">
        <f t="shared" si="106"/>
        <v>37216687.539999984</v>
      </c>
      <c r="Y631" s="67">
        <f t="shared" si="106"/>
        <v>2161356.12</v>
      </c>
      <c r="Z631" s="68">
        <f t="shared" si="106"/>
        <v>65493494.429999992</v>
      </c>
      <c r="AA631" s="67">
        <f t="shared" si="106"/>
        <v>26118650.769999996</v>
      </c>
      <c r="AB631" s="68">
        <f t="shared" si="106"/>
        <v>20062722.610000003</v>
      </c>
      <c r="AC631" s="69">
        <f t="shared" si="106"/>
        <v>18589660.779999997</v>
      </c>
      <c r="AD631" s="8"/>
    </row>
    <row r="632" spans="1:30">
      <c r="A632" s="75"/>
      <c r="B632" s="76"/>
      <c r="C632" s="76"/>
      <c r="D632" s="76"/>
      <c r="E632" s="76"/>
      <c r="F632" s="77"/>
      <c r="G632" s="76"/>
      <c r="H632" s="76"/>
      <c r="I632" s="76"/>
      <c r="J632" s="76"/>
      <c r="K632" s="78"/>
      <c r="L632" s="79"/>
      <c r="M632" s="79"/>
      <c r="N632" s="79"/>
      <c r="O632" s="79"/>
      <c r="P632" s="80"/>
      <c r="Q632" s="81"/>
      <c r="R632" s="82"/>
      <c r="S632" s="80"/>
      <c r="T632" s="80"/>
      <c r="U632" s="81"/>
      <c r="V632" s="80"/>
      <c r="W632" s="81"/>
      <c r="X632" s="80"/>
      <c r="Y632" s="80"/>
      <c r="Z632" s="81"/>
      <c r="AA632" s="80"/>
      <c r="AB632" s="81"/>
      <c r="AC632" s="83"/>
      <c r="AD632" s="8"/>
    </row>
    <row r="633" spans="1:30">
      <c r="A633" s="14"/>
      <c r="B633" s="4"/>
      <c r="C633" s="4"/>
      <c r="D633" s="4"/>
      <c r="E633" s="4"/>
      <c r="F633" s="52"/>
      <c r="G633" s="4"/>
      <c r="H633" s="4"/>
      <c r="I633" s="4"/>
      <c r="J633" s="4"/>
      <c r="K633" s="14"/>
      <c r="L633" s="5"/>
      <c r="M633" s="5"/>
      <c r="N633" s="5"/>
      <c r="O633" s="5"/>
      <c r="P633" s="6"/>
      <c r="Q633" s="17"/>
      <c r="R633" s="19"/>
      <c r="S633" s="6"/>
      <c r="T633" s="6"/>
      <c r="U633" s="17"/>
      <c r="V633" s="6"/>
      <c r="W633" s="17"/>
      <c r="X633" s="6"/>
      <c r="Y633" s="6"/>
      <c r="Z633" s="17"/>
      <c r="AA633" s="6"/>
      <c r="AB633" s="17"/>
      <c r="AC633" s="19"/>
      <c r="AD633" s="8"/>
    </row>
    <row r="634" spans="1:30" ht="15" customHeight="1">
      <c r="A634" s="14" t="s">
        <v>1443</v>
      </c>
      <c r="B634" s="4" t="s">
        <v>1444</v>
      </c>
      <c r="C634" s="4" t="s">
        <v>1445</v>
      </c>
      <c r="D634" s="4" t="s">
        <v>1446</v>
      </c>
      <c r="E634" s="4" t="s">
        <v>4</v>
      </c>
      <c r="F634" s="16" t="str">
        <f t="shared" si="97"/>
        <v>Jahresansätze, Zuweisungen vom Land - § 16 FAG</v>
      </c>
      <c r="G634" s="4" t="s">
        <v>5</v>
      </c>
      <c r="H634" s="4" t="s">
        <v>207</v>
      </c>
      <c r="I634" s="4" t="s">
        <v>1447</v>
      </c>
      <c r="J634" s="4" t="s">
        <v>66</v>
      </c>
      <c r="K634" s="14" t="s">
        <v>9</v>
      </c>
      <c r="L634" s="5" t="s">
        <v>1448</v>
      </c>
      <c r="M634" s="5" t="s">
        <v>1449</v>
      </c>
      <c r="N634" s="5" t="s">
        <v>76</v>
      </c>
      <c r="O634" s="5" t="s">
        <v>77</v>
      </c>
      <c r="P634" s="7"/>
      <c r="Q634" s="17">
        <v>15040000</v>
      </c>
      <c r="R634" s="20"/>
      <c r="S634" s="7">
        <v>0</v>
      </c>
      <c r="T634" s="7">
        <v>0</v>
      </c>
      <c r="U634" s="8">
        <f t="shared" ref="U634:U647" si="107">-S634-T634</f>
        <v>0</v>
      </c>
      <c r="V634" s="7"/>
      <c r="W634" s="17">
        <v>15040000</v>
      </c>
      <c r="X634" s="7">
        <v>0</v>
      </c>
      <c r="Y634" s="7">
        <v>0</v>
      </c>
      <c r="Z634" s="8"/>
      <c r="AA634" s="7"/>
      <c r="AB634" s="8">
        <v>7537478</v>
      </c>
      <c r="AC634" s="20"/>
      <c r="AD634" s="8"/>
    </row>
    <row r="635" spans="1:30" ht="15" customHeight="1">
      <c r="A635" s="14" t="s">
        <v>1450</v>
      </c>
      <c r="B635" s="4" t="s">
        <v>1444</v>
      </c>
      <c r="C635" s="4" t="s">
        <v>1445</v>
      </c>
      <c r="D635" s="4" t="s">
        <v>1446</v>
      </c>
      <c r="E635" s="4" t="s">
        <v>4</v>
      </c>
      <c r="F635" s="16" t="str">
        <f t="shared" si="97"/>
        <v>Jahresansätze, Zuweisungen vom Land - § 16 FAG-Brü. ü.Riebeckplatz</v>
      </c>
      <c r="G635" s="4" t="s">
        <v>5</v>
      </c>
      <c r="H635" s="4" t="s">
        <v>207</v>
      </c>
      <c r="I635" s="4" t="s">
        <v>1451</v>
      </c>
      <c r="J635" s="4" t="s">
        <v>66</v>
      </c>
      <c r="K635" s="14" t="s">
        <v>9</v>
      </c>
      <c r="L635" s="5" t="s">
        <v>1452</v>
      </c>
      <c r="M635" s="5" t="s">
        <v>1449</v>
      </c>
      <c r="N635" s="5" t="s">
        <v>1012</v>
      </c>
      <c r="O635" s="5" t="s">
        <v>138</v>
      </c>
      <c r="P635" s="7"/>
      <c r="Q635" s="17">
        <v>0</v>
      </c>
      <c r="R635" s="20"/>
      <c r="S635" s="7">
        <v>-11700</v>
      </c>
      <c r="T635" s="7">
        <v>0</v>
      </c>
      <c r="U635" s="8">
        <f t="shared" si="107"/>
        <v>11700</v>
      </c>
      <c r="V635" s="7"/>
      <c r="W635" s="17">
        <v>11700</v>
      </c>
      <c r="X635" s="7">
        <v>0</v>
      </c>
      <c r="Y635" s="7">
        <v>0</v>
      </c>
      <c r="Z635" s="8"/>
      <c r="AA635" s="7"/>
      <c r="AB635" s="8">
        <v>30703.33</v>
      </c>
      <c r="AC635" s="20"/>
      <c r="AD635" s="8"/>
    </row>
    <row r="636" spans="1:30" ht="15" customHeight="1">
      <c r="A636" s="14" t="s">
        <v>1453</v>
      </c>
      <c r="B636" s="4" t="s">
        <v>1444</v>
      </c>
      <c r="C636" s="4" t="s">
        <v>1445</v>
      </c>
      <c r="D636" s="4" t="s">
        <v>1446</v>
      </c>
      <c r="E636" s="4" t="s">
        <v>4</v>
      </c>
      <c r="F636" s="16" t="str">
        <f t="shared" si="97"/>
        <v>Jahresansätze, Zuweisungen vom Land - § 16 FAG- HES 3. BA (3b2)</v>
      </c>
      <c r="G636" s="4" t="s">
        <v>5</v>
      </c>
      <c r="H636" s="4" t="s">
        <v>207</v>
      </c>
      <c r="I636" s="4" t="s">
        <v>1454</v>
      </c>
      <c r="J636" s="4" t="s">
        <v>66</v>
      </c>
      <c r="K636" s="14" t="s">
        <v>9</v>
      </c>
      <c r="L636" s="5" t="s">
        <v>1452</v>
      </c>
      <c r="M636" s="5" t="s">
        <v>1449</v>
      </c>
      <c r="N636" s="5" t="s">
        <v>1012</v>
      </c>
      <c r="O636" s="5" t="s">
        <v>138</v>
      </c>
      <c r="P636" s="7"/>
      <c r="Q636" s="17">
        <v>436700</v>
      </c>
      <c r="R636" s="20"/>
      <c r="S636" s="7">
        <v>0</v>
      </c>
      <c r="T636" s="7">
        <v>0</v>
      </c>
      <c r="U636" s="8">
        <f t="shared" si="107"/>
        <v>0</v>
      </c>
      <c r="V636" s="7"/>
      <c r="W636" s="17">
        <v>436700</v>
      </c>
      <c r="X636" s="7">
        <v>0</v>
      </c>
      <c r="Y636" s="7">
        <v>0</v>
      </c>
      <c r="Z636" s="8"/>
      <c r="AA636" s="7"/>
      <c r="AB636" s="8">
        <v>117766.67</v>
      </c>
      <c r="AC636" s="20"/>
      <c r="AD636" s="8"/>
    </row>
    <row r="637" spans="1:30" ht="15" customHeight="1">
      <c r="A637" s="14" t="s">
        <v>1455</v>
      </c>
      <c r="B637" s="4" t="s">
        <v>1444</v>
      </c>
      <c r="C637" s="4" t="s">
        <v>1445</v>
      </c>
      <c r="D637" s="4" t="s">
        <v>1446</v>
      </c>
      <c r="E637" s="4" t="s">
        <v>4</v>
      </c>
      <c r="F637" s="16" t="str">
        <f t="shared" si="97"/>
        <v>Jahresansätze, Zuweisungen vom Land - § 16 FAG - A 14 Autobahnz.</v>
      </c>
      <c r="G637" s="4" t="s">
        <v>5</v>
      </c>
      <c r="H637" s="4" t="s">
        <v>207</v>
      </c>
      <c r="I637" s="4" t="s">
        <v>1456</v>
      </c>
      <c r="J637" s="4" t="s">
        <v>66</v>
      </c>
      <c r="K637" s="14" t="s">
        <v>9</v>
      </c>
      <c r="L637" s="5" t="s">
        <v>1457</v>
      </c>
      <c r="M637" s="5" t="s">
        <v>1449</v>
      </c>
      <c r="N637" s="5" t="s">
        <v>1012</v>
      </c>
      <c r="O637" s="5" t="s">
        <v>138</v>
      </c>
      <c r="P637" s="7"/>
      <c r="Q637" s="17">
        <v>0</v>
      </c>
      <c r="R637" s="20"/>
      <c r="S637" s="7">
        <v>0</v>
      </c>
      <c r="T637" s="7">
        <v>0</v>
      </c>
      <c r="U637" s="8">
        <f t="shared" si="107"/>
        <v>0</v>
      </c>
      <c r="V637" s="7"/>
      <c r="W637" s="17">
        <v>0</v>
      </c>
      <c r="X637" s="7">
        <v>0</v>
      </c>
      <c r="Y637" s="7">
        <v>0</v>
      </c>
      <c r="Z637" s="8"/>
      <c r="AA637" s="7"/>
      <c r="AB637" s="8">
        <v>33333.33</v>
      </c>
      <c r="AC637" s="20"/>
      <c r="AD637" s="8"/>
    </row>
    <row r="638" spans="1:30" ht="15" customHeight="1">
      <c r="A638" s="14" t="s">
        <v>1458</v>
      </c>
      <c r="B638" s="4" t="s">
        <v>1444</v>
      </c>
      <c r="C638" s="4" t="s">
        <v>1445</v>
      </c>
      <c r="D638" s="4" t="s">
        <v>1446</v>
      </c>
      <c r="E638" s="4" t="s">
        <v>4</v>
      </c>
      <c r="F638" s="16" t="str">
        <f t="shared" si="97"/>
        <v>Jahresansätze, Zuweisungen vom Land - § 16 FAG - Beesener Straße</v>
      </c>
      <c r="G638" s="4" t="s">
        <v>5</v>
      </c>
      <c r="H638" s="4" t="s">
        <v>207</v>
      </c>
      <c r="I638" s="4" t="s">
        <v>1459</v>
      </c>
      <c r="J638" s="4" t="s">
        <v>66</v>
      </c>
      <c r="K638" s="14" t="s">
        <v>9</v>
      </c>
      <c r="L638" s="5" t="s">
        <v>1457</v>
      </c>
      <c r="M638" s="5" t="s">
        <v>1449</v>
      </c>
      <c r="N638" s="5" t="s">
        <v>1012</v>
      </c>
      <c r="O638" s="5" t="s">
        <v>138</v>
      </c>
      <c r="P638" s="7"/>
      <c r="Q638" s="17">
        <v>121800</v>
      </c>
      <c r="R638" s="20"/>
      <c r="S638" s="7">
        <v>0</v>
      </c>
      <c r="T638" s="7">
        <v>0</v>
      </c>
      <c r="U638" s="8">
        <f t="shared" si="107"/>
        <v>0</v>
      </c>
      <c r="V638" s="7"/>
      <c r="W638" s="17">
        <v>121800</v>
      </c>
      <c r="X638" s="7">
        <v>0</v>
      </c>
      <c r="Y638" s="7">
        <v>0</v>
      </c>
      <c r="Z638" s="8"/>
      <c r="AA638" s="7"/>
      <c r="AB638" s="8">
        <v>0</v>
      </c>
      <c r="AC638" s="20"/>
      <c r="AD638" s="8"/>
    </row>
    <row r="639" spans="1:30" ht="15" customHeight="1">
      <c r="A639" s="14" t="s">
        <v>1460</v>
      </c>
      <c r="B639" s="4" t="s">
        <v>1444</v>
      </c>
      <c r="C639" s="4" t="s">
        <v>1445</v>
      </c>
      <c r="D639" s="4" t="s">
        <v>1446</v>
      </c>
      <c r="E639" s="4" t="s">
        <v>4</v>
      </c>
      <c r="F639" s="16" t="str">
        <f t="shared" si="97"/>
        <v>Jahresansätze, Zuweisungen vom Land - § 16 FAG - östl. Mansf. Str.</v>
      </c>
      <c r="G639" s="4" t="s">
        <v>5</v>
      </c>
      <c r="H639" s="4" t="s">
        <v>207</v>
      </c>
      <c r="I639" s="4" t="s">
        <v>1461</v>
      </c>
      <c r="J639" s="4" t="s">
        <v>66</v>
      </c>
      <c r="K639" s="14" t="s">
        <v>9</v>
      </c>
      <c r="L639" s="5" t="s">
        <v>1457</v>
      </c>
      <c r="M639" s="5" t="s">
        <v>1449</v>
      </c>
      <c r="N639" s="5" t="s">
        <v>1012</v>
      </c>
      <c r="O639" s="5" t="s">
        <v>138</v>
      </c>
      <c r="P639" s="7"/>
      <c r="Q639" s="17">
        <v>71300</v>
      </c>
      <c r="R639" s="20"/>
      <c r="S639" s="7">
        <v>0</v>
      </c>
      <c r="T639" s="7">
        <v>0</v>
      </c>
      <c r="U639" s="8">
        <f t="shared" si="107"/>
        <v>0</v>
      </c>
      <c r="V639" s="7"/>
      <c r="W639" s="17">
        <v>71300</v>
      </c>
      <c r="X639" s="7">
        <v>0</v>
      </c>
      <c r="Y639" s="7">
        <v>0</v>
      </c>
      <c r="Z639" s="8"/>
      <c r="AA639" s="7"/>
      <c r="AB639" s="8">
        <v>0</v>
      </c>
      <c r="AC639" s="20"/>
      <c r="AD639" s="8"/>
    </row>
    <row r="640" spans="1:30" ht="15" customHeight="1">
      <c r="A640" s="14" t="s">
        <v>1462</v>
      </c>
      <c r="B640" s="4" t="s">
        <v>1444</v>
      </c>
      <c r="C640" s="4" t="s">
        <v>1445</v>
      </c>
      <c r="D640" s="4" t="s">
        <v>1446</v>
      </c>
      <c r="E640" s="4" t="s">
        <v>4</v>
      </c>
      <c r="F640" s="16" t="str">
        <f t="shared" si="97"/>
        <v>Jahresansätze, Zuweisungen vom Land - § 16 FAG - Delitzscher Straße</v>
      </c>
      <c r="G640" s="4" t="s">
        <v>5</v>
      </c>
      <c r="H640" s="4" t="s">
        <v>207</v>
      </c>
      <c r="I640" s="4" t="s">
        <v>1463</v>
      </c>
      <c r="J640" s="4" t="s">
        <v>66</v>
      </c>
      <c r="K640" s="14" t="s">
        <v>9</v>
      </c>
      <c r="L640" s="5" t="s">
        <v>1457</v>
      </c>
      <c r="M640" s="5" t="s">
        <v>1449</v>
      </c>
      <c r="N640" s="5" t="s">
        <v>1012</v>
      </c>
      <c r="O640" s="5" t="s">
        <v>138</v>
      </c>
      <c r="P640" s="7"/>
      <c r="Q640" s="17">
        <v>0</v>
      </c>
      <c r="R640" s="20"/>
      <c r="S640" s="7">
        <v>0</v>
      </c>
      <c r="T640" s="7">
        <v>0</v>
      </c>
      <c r="U640" s="8">
        <f t="shared" si="107"/>
        <v>0</v>
      </c>
      <c r="V640" s="7"/>
      <c r="W640" s="17">
        <v>0</v>
      </c>
      <c r="X640" s="7">
        <v>0</v>
      </c>
      <c r="Y640" s="7">
        <v>0</v>
      </c>
      <c r="Z640" s="8"/>
      <c r="AA640" s="7"/>
      <c r="AB640" s="8">
        <v>0</v>
      </c>
      <c r="AC640" s="20"/>
      <c r="AD640" s="8"/>
    </row>
    <row r="641" spans="1:30" ht="15" customHeight="1">
      <c r="A641" s="14" t="s">
        <v>1464</v>
      </c>
      <c r="B641" s="4" t="s">
        <v>1444</v>
      </c>
      <c r="C641" s="4" t="s">
        <v>1445</v>
      </c>
      <c r="D641" s="4" t="s">
        <v>1446</v>
      </c>
      <c r="E641" s="4" t="s">
        <v>4</v>
      </c>
      <c r="F641" s="16" t="str">
        <f t="shared" si="97"/>
        <v>Jahresansätze, Zuweisungen vom Land - § 16 FAG -BW 28-C.-Rob.-Str.</v>
      </c>
      <c r="G641" s="4" t="s">
        <v>5</v>
      </c>
      <c r="H641" s="4" t="s">
        <v>207</v>
      </c>
      <c r="I641" s="4" t="s">
        <v>1465</v>
      </c>
      <c r="J641" s="4" t="s">
        <v>66</v>
      </c>
      <c r="K641" s="14" t="s">
        <v>9</v>
      </c>
      <c r="L641" s="5" t="s">
        <v>1457</v>
      </c>
      <c r="M641" s="5" t="s">
        <v>1449</v>
      </c>
      <c r="N641" s="5" t="s">
        <v>1012</v>
      </c>
      <c r="O641" s="5" t="s">
        <v>138</v>
      </c>
      <c r="P641" s="7"/>
      <c r="Q641" s="17">
        <v>105000</v>
      </c>
      <c r="R641" s="20"/>
      <c r="S641" s="7">
        <v>0</v>
      </c>
      <c r="T641" s="7">
        <v>0</v>
      </c>
      <c r="U641" s="8">
        <f t="shared" si="107"/>
        <v>0</v>
      </c>
      <c r="V641" s="7"/>
      <c r="W641" s="17">
        <v>105000</v>
      </c>
      <c r="X641" s="7">
        <v>0</v>
      </c>
      <c r="Y641" s="7">
        <v>0</v>
      </c>
      <c r="Z641" s="8"/>
      <c r="AA641" s="7"/>
      <c r="AB641" s="8">
        <v>0</v>
      </c>
      <c r="AC641" s="20"/>
      <c r="AD641" s="8"/>
    </row>
    <row r="642" spans="1:30" ht="15" customHeight="1">
      <c r="A642" s="14" t="s">
        <v>1466</v>
      </c>
      <c r="B642" s="4" t="s">
        <v>1444</v>
      </c>
      <c r="C642" s="4" t="s">
        <v>1467</v>
      </c>
      <c r="D642" s="4" t="s">
        <v>438</v>
      </c>
      <c r="E642" s="4" t="s">
        <v>4</v>
      </c>
      <c r="F642" s="16" t="str">
        <f t="shared" si="97"/>
        <v>Jahresansätze, Zuführung vom Verwaltungshaushalt</v>
      </c>
      <c r="G642" s="4" t="s">
        <v>5</v>
      </c>
      <c r="H642" s="4" t="s">
        <v>1468</v>
      </c>
      <c r="I642" s="4" t="s">
        <v>1469</v>
      </c>
      <c r="J642" s="4" t="s">
        <v>66</v>
      </c>
      <c r="K642" s="14" t="s">
        <v>9</v>
      </c>
      <c r="L642" s="5" t="s">
        <v>643</v>
      </c>
      <c r="M642" s="5" t="s">
        <v>1470</v>
      </c>
      <c r="N642" s="5" t="s">
        <v>76</v>
      </c>
      <c r="O642" s="5" t="s">
        <v>77</v>
      </c>
      <c r="P642" s="7"/>
      <c r="Q642" s="17">
        <v>12690300</v>
      </c>
      <c r="R642" s="20"/>
      <c r="S642" s="7">
        <v>0</v>
      </c>
      <c r="T642" s="7">
        <v>0</v>
      </c>
      <c r="U642" s="8">
        <f t="shared" si="107"/>
        <v>0</v>
      </c>
      <c r="V642" s="7"/>
      <c r="W642" s="17">
        <v>12690300</v>
      </c>
      <c r="X642" s="7">
        <v>0</v>
      </c>
      <c r="Y642" s="7">
        <v>0</v>
      </c>
      <c r="Z642" s="8"/>
      <c r="AA642" s="7"/>
      <c r="AB642" s="8">
        <v>0</v>
      </c>
      <c r="AC642" s="20"/>
      <c r="AD642" s="8"/>
    </row>
    <row r="643" spans="1:30" ht="15" customHeight="1">
      <c r="A643" s="14" t="s">
        <v>1471</v>
      </c>
      <c r="B643" s="4" t="s">
        <v>1444</v>
      </c>
      <c r="C643" s="4" t="s">
        <v>1467</v>
      </c>
      <c r="D643" s="4" t="s">
        <v>438</v>
      </c>
      <c r="E643" s="4" t="s">
        <v>4</v>
      </c>
      <c r="F643" s="16" t="str">
        <f t="shared" si="97"/>
        <v>Jahresansätze, Zuführung vom Verwalt- ungshaushalt (Tilgung PPP)</v>
      </c>
      <c r="G643" s="4" t="s">
        <v>5</v>
      </c>
      <c r="H643" s="4" t="s">
        <v>1472</v>
      </c>
      <c r="I643" s="4" t="s">
        <v>1473</v>
      </c>
      <c r="J643" s="4" t="s">
        <v>66</v>
      </c>
      <c r="K643" s="14" t="s">
        <v>9</v>
      </c>
      <c r="L643" s="5" t="s">
        <v>9</v>
      </c>
      <c r="M643" s="5" t="s">
        <v>1470</v>
      </c>
      <c r="N643" s="5" t="s">
        <v>76</v>
      </c>
      <c r="O643" s="5" t="s">
        <v>77</v>
      </c>
      <c r="P643" s="7"/>
      <c r="Q643" s="17">
        <v>2185500</v>
      </c>
      <c r="R643" s="20"/>
      <c r="S643" s="7">
        <v>0</v>
      </c>
      <c r="T643" s="7">
        <v>0</v>
      </c>
      <c r="U643" s="8">
        <f t="shared" si="107"/>
        <v>0</v>
      </c>
      <c r="V643" s="7"/>
      <c r="W643" s="17">
        <v>2185500</v>
      </c>
      <c r="X643" s="7">
        <v>0</v>
      </c>
      <c r="Y643" s="7">
        <v>0</v>
      </c>
      <c r="Z643" s="8"/>
      <c r="AA643" s="7"/>
      <c r="AB643" s="8">
        <v>0</v>
      </c>
      <c r="AC643" s="20"/>
      <c r="AD643" s="8"/>
    </row>
    <row r="644" spans="1:30" ht="15" customHeight="1">
      <c r="A644" s="14" t="s">
        <v>1474</v>
      </c>
      <c r="B644" s="4" t="s">
        <v>1444</v>
      </c>
      <c r="C644" s="4" t="s">
        <v>1467</v>
      </c>
      <c r="D644" s="4" t="s">
        <v>1475</v>
      </c>
      <c r="E644" s="4" t="s">
        <v>4</v>
      </c>
      <c r="F644" s="16" t="str">
        <f t="shared" si="97"/>
        <v>Jahresansätze, Entnahme aus der allgemeinen Rücklage</v>
      </c>
      <c r="G644" s="4" t="s">
        <v>5</v>
      </c>
      <c r="H644" s="4" t="s">
        <v>1476</v>
      </c>
      <c r="I644" s="4" t="s">
        <v>1477</v>
      </c>
      <c r="J644" s="4" t="s">
        <v>66</v>
      </c>
      <c r="K644" s="14" t="s">
        <v>9</v>
      </c>
      <c r="L644" s="5" t="s">
        <v>643</v>
      </c>
      <c r="M644" s="5" t="s">
        <v>1478</v>
      </c>
      <c r="N644" s="5" t="s">
        <v>76</v>
      </c>
      <c r="O644" s="5" t="s">
        <v>77</v>
      </c>
      <c r="P644" s="7"/>
      <c r="Q644" s="17">
        <v>346600</v>
      </c>
      <c r="R644" s="20"/>
      <c r="S644" s="7">
        <v>0</v>
      </c>
      <c r="T644" s="7">
        <v>0</v>
      </c>
      <c r="U644" s="8">
        <f t="shared" si="107"/>
        <v>0</v>
      </c>
      <c r="V644" s="7"/>
      <c r="W644" s="17">
        <v>346600</v>
      </c>
      <c r="X644" s="7">
        <v>0</v>
      </c>
      <c r="Y644" s="7">
        <v>0</v>
      </c>
      <c r="Z644" s="8"/>
      <c r="AA644" s="7"/>
      <c r="AB644" s="8">
        <v>0</v>
      </c>
      <c r="AC644" s="20"/>
      <c r="AD644" s="8"/>
    </row>
    <row r="645" spans="1:30" ht="15" customHeight="1">
      <c r="A645" s="14" t="s">
        <v>1479</v>
      </c>
      <c r="B645" s="4" t="s">
        <v>1444</v>
      </c>
      <c r="C645" s="4" t="s">
        <v>1467</v>
      </c>
      <c r="D645" s="4" t="s">
        <v>448</v>
      </c>
      <c r="E645" s="4" t="s">
        <v>4</v>
      </c>
      <c r="F645" s="16" t="str">
        <f t="shared" si="97"/>
        <v>Jahresansätze, Rückflüsse aus Darlehen vom Land Stark II</v>
      </c>
      <c r="G645" s="4" t="s">
        <v>5</v>
      </c>
      <c r="H645" s="4" t="s">
        <v>1480</v>
      </c>
      <c r="I645" s="4" t="s">
        <v>1481</v>
      </c>
      <c r="J645" s="4" t="s">
        <v>66</v>
      </c>
      <c r="K645" s="14" t="s">
        <v>9</v>
      </c>
      <c r="L645" s="5" t="s">
        <v>1010</v>
      </c>
      <c r="M645" s="5" t="s">
        <v>131</v>
      </c>
      <c r="N645" s="5" t="s">
        <v>76</v>
      </c>
      <c r="O645" s="5" t="s">
        <v>77</v>
      </c>
      <c r="P645" s="7"/>
      <c r="Q645" s="17">
        <v>20654900</v>
      </c>
      <c r="R645" s="20"/>
      <c r="S645" s="7">
        <v>0</v>
      </c>
      <c r="T645" s="7">
        <v>0</v>
      </c>
      <c r="U645" s="8">
        <f t="shared" si="107"/>
        <v>0</v>
      </c>
      <c r="V645" s="7"/>
      <c r="W645" s="17">
        <v>20654900</v>
      </c>
      <c r="X645" s="7">
        <v>0</v>
      </c>
      <c r="Y645" s="7">
        <v>0</v>
      </c>
      <c r="Z645" s="8"/>
      <c r="AA645" s="7"/>
      <c r="AB645" s="8">
        <v>0</v>
      </c>
      <c r="AC645" s="20"/>
      <c r="AD645" s="8"/>
    </row>
    <row r="646" spans="1:30" ht="15" customHeight="1">
      <c r="A646" s="14" t="s">
        <v>1482</v>
      </c>
      <c r="B646" s="4" t="s">
        <v>1444</v>
      </c>
      <c r="C646" s="4" t="s">
        <v>1467</v>
      </c>
      <c r="D646" s="4" t="s">
        <v>1483</v>
      </c>
      <c r="E646" s="4" t="s">
        <v>4</v>
      </c>
      <c r="F646" s="16" t="str">
        <f t="shared" si="97"/>
        <v>Jahresansätze, Kredite von sonst. öffentl. Sonderrechnungen (o. Umsch.)</v>
      </c>
      <c r="G646" s="4" t="s">
        <v>5</v>
      </c>
      <c r="H646" s="4" t="s">
        <v>1484</v>
      </c>
      <c r="I646" s="4" t="s">
        <v>1485</v>
      </c>
      <c r="J646" s="4" t="s">
        <v>66</v>
      </c>
      <c r="K646" s="14" t="s">
        <v>9</v>
      </c>
      <c r="L646" s="5" t="s">
        <v>643</v>
      </c>
      <c r="M646" s="5" t="s">
        <v>1432</v>
      </c>
      <c r="N646" s="5" t="s">
        <v>76</v>
      </c>
      <c r="O646" s="5" t="s">
        <v>77</v>
      </c>
      <c r="P646" s="7"/>
      <c r="Q646" s="17">
        <v>0</v>
      </c>
      <c r="R646" s="20"/>
      <c r="S646" s="7">
        <v>0</v>
      </c>
      <c r="T646" s="7">
        <v>0</v>
      </c>
      <c r="U646" s="8">
        <f t="shared" si="107"/>
        <v>0</v>
      </c>
      <c r="V646" s="7"/>
      <c r="W646" s="17">
        <v>0</v>
      </c>
      <c r="X646" s="7">
        <v>0</v>
      </c>
      <c r="Y646" s="7">
        <v>0</v>
      </c>
      <c r="Z646" s="8"/>
      <c r="AA646" s="7"/>
      <c r="AB646" s="8">
        <v>0</v>
      </c>
      <c r="AC646" s="20"/>
      <c r="AD646" s="8"/>
    </row>
    <row r="647" spans="1:30" ht="15" customHeight="1">
      <c r="A647" s="14" t="s">
        <v>1486</v>
      </c>
      <c r="B647" s="4" t="s">
        <v>1444</v>
      </c>
      <c r="C647" s="4" t="s">
        <v>1467</v>
      </c>
      <c r="D647" s="4" t="s">
        <v>1487</v>
      </c>
      <c r="E647" s="4" t="s">
        <v>4</v>
      </c>
      <c r="F647" s="16" t="str">
        <f t="shared" si="97"/>
        <v>Jahresansätze, Kredite von sonst.-öffentl. Sonderrechungen (f. Umsch.)</v>
      </c>
      <c r="G647" s="4" t="s">
        <v>5</v>
      </c>
      <c r="H647" s="4" t="s">
        <v>1488</v>
      </c>
      <c r="I647" s="4" t="s">
        <v>1489</v>
      </c>
      <c r="J647" s="4" t="s">
        <v>66</v>
      </c>
      <c r="K647" s="14" t="s">
        <v>9</v>
      </c>
      <c r="L647" s="5" t="s">
        <v>643</v>
      </c>
      <c r="M647" s="5" t="s">
        <v>1490</v>
      </c>
      <c r="N647" s="5" t="s">
        <v>76</v>
      </c>
      <c r="O647" s="5" t="s">
        <v>77</v>
      </c>
      <c r="P647" s="7"/>
      <c r="Q647" s="17">
        <v>48194800</v>
      </c>
      <c r="R647" s="20"/>
      <c r="S647" s="7">
        <v>0</v>
      </c>
      <c r="T647" s="7">
        <v>0</v>
      </c>
      <c r="U647" s="8">
        <f t="shared" si="107"/>
        <v>0</v>
      </c>
      <c r="V647" s="7"/>
      <c r="W647" s="17">
        <v>48194800</v>
      </c>
      <c r="X647" s="7">
        <v>0</v>
      </c>
      <c r="Y647" s="7">
        <v>0</v>
      </c>
      <c r="Z647" s="8"/>
      <c r="AA647" s="7"/>
      <c r="AB647" s="8">
        <v>0</v>
      </c>
      <c r="AC647" s="20"/>
      <c r="AD647" s="8"/>
    </row>
    <row r="648" spans="1:30">
      <c r="A648" s="14" t="s">
        <v>1491</v>
      </c>
      <c r="B648" s="4" t="s">
        <v>1444</v>
      </c>
      <c r="C648" s="4" t="s">
        <v>1467</v>
      </c>
      <c r="D648" s="4" t="s">
        <v>1492</v>
      </c>
      <c r="E648" s="4" t="s">
        <v>4</v>
      </c>
      <c r="F648" s="16" t="str">
        <f t="shared" si="97"/>
        <v>Jahresansätze, Zuführung zum VWH Teilausgleich Altfehlbeträge</v>
      </c>
      <c r="G648" s="4" t="s">
        <v>5</v>
      </c>
      <c r="H648" s="4" t="s">
        <v>1493</v>
      </c>
      <c r="I648" s="4" t="s">
        <v>1376</v>
      </c>
      <c r="J648" s="4" t="s">
        <v>66</v>
      </c>
      <c r="K648" s="14" t="s">
        <v>9</v>
      </c>
      <c r="L648" s="5" t="s">
        <v>643</v>
      </c>
      <c r="M648" s="5" t="s">
        <v>1470</v>
      </c>
      <c r="N648" s="5" t="s">
        <v>76</v>
      </c>
      <c r="O648" s="5" t="s">
        <v>77</v>
      </c>
      <c r="P648" s="6">
        <v>27000000</v>
      </c>
      <c r="Q648" s="17"/>
      <c r="R648" s="19">
        <v>0</v>
      </c>
      <c r="S648" s="7">
        <v>0</v>
      </c>
      <c r="T648" s="7">
        <v>27000000</v>
      </c>
      <c r="U648" s="8">
        <f t="shared" ref="U648:U653" si="108">S648-T648</f>
        <v>-27000000</v>
      </c>
      <c r="V648" s="6">
        <v>0</v>
      </c>
      <c r="W648" s="17"/>
      <c r="X648" s="7">
        <v>0</v>
      </c>
      <c r="Y648" s="7">
        <v>0</v>
      </c>
      <c r="Z648" s="8">
        <f t="shared" ref="Z648:Z653" si="109">X648+Y648+AA648</f>
        <v>0</v>
      </c>
      <c r="AA648" s="7">
        <v>0</v>
      </c>
      <c r="AB648" s="8"/>
      <c r="AC648" s="20">
        <f t="shared" ref="AC648:AC653" si="110">IF(AA648-R648&gt;R648,R648,AA648)</f>
        <v>0</v>
      </c>
      <c r="AD648" s="8"/>
    </row>
    <row r="649" spans="1:30">
      <c r="A649" s="14" t="s">
        <v>1494</v>
      </c>
      <c r="B649" s="4" t="s">
        <v>1444</v>
      </c>
      <c r="C649" s="4" t="s">
        <v>1467</v>
      </c>
      <c r="D649" s="4" t="s">
        <v>1495</v>
      </c>
      <c r="E649" s="4" t="s">
        <v>4</v>
      </c>
      <c r="F649" s="16" t="str">
        <f t="shared" si="97"/>
        <v>Jahresansätze, Tilgung v. Krediten komm. Sonderrechnungen (o. Umsch.)</v>
      </c>
      <c r="G649" s="4" t="s">
        <v>5</v>
      </c>
      <c r="H649" s="4" t="s">
        <v>1496</v>
      </c>
      <c r="I649" s="4" t="s">
        <v>1485</v>
      </c>
      <c r="J649" s="4" t="s">
        <v>66</v>
      </c>
      <c r="K649" s="14" t="s">
        <v>1497</v>
      </c>
      <c r="L649" s="5" t="s">
        <v>643</v>
      </c>
      <c r="M649" s="5" t="s">
        <v>1011</v>
      </c>
      <c r="N649" s="5" t="s">
        <v>76</v>
      </c>
      <c r="O649" s="5" t="s">
        <v>77</v>
      </c>
      <c r="P649" s="6">
        <v>4187800</v>
      </c>
      <c r="Q649" s="17"/>
      <c r="R649" s="19">
        <v>0</v>
      </c>
      <c r="S649" s="7">
        <v>0</v>
      </c>
      <c r="T649" s="7">
        <v>0</v>
      </c>
      <c r="U649" s="8">
        <f t="shared" si="108"/>
        <v>0</v>
      </c>
      <c r="V649" s="6">
        <v>4187800</v>
      </c>
      <c r="W649" s="17"/>
      <c r="X649" s="7">
        <v>0</v>
      </c>
      <c r="Y649" s="7">
        <v>374327.75</v>
      </c>
      <c r="Z649" s="8">
        <f t="shared" si="109"/>
        <v>786634.89</v>
      </c>
      <c r="AA649" s="7">
        <v>412307.14</v>
      </c>
      <c r="AB649" s="8"/>
      <c r="AC649" s="20">
        <f t="shared" si="110"/>
        <v>0</v>
      </c>
      <c r="AD649" s="8"/>
    </row>
    <row r="650" spans="1:30">
      <c r="A650" s="14" t="s">
        <v>1498</v>
      </c>
      <c r="B650" s="4" t="s">
        <v>1444</v>
      </c>
      <c r="C650" s="4" t="s">
        <v>1467</v>
      </c>
      <c r="D650" s="4" t="s">
        <v>1499</v>
      </c>
      <c r="E650" s="4" t="s">
        <v>4</v>
      </c>
      <c r="F650" s="16" t="str">
        <f t="shared" si="97"/>
        <v>Jahresansätze, Tilg.v. Krediten sonst. öff. Sonderrechnungen (o. Umsch.)</v>
      </c>
      <c r="G650" s="4" t="s">
        <v>5</v>
      </c>
      <c r="H650" s="4" t="s">
        <v>1500</v>
      </c>
      <c r="I650" s="4" t="s">
        <v>1485</v>
      </c>
      <c r="J650" s="4" t="s">
        <v>66</v>
      </c>
      <c r="K650" s="14" t="s">
        <v>1497</v>
      </c>
      <c r="L650" s="5" t="s">
        <v>643</v>
      </c>
      <c r="M650" s="5" t="s">
        <v>1011</v>
      </c>
      <c r="N650" s="5" t="s">
        <v>76</v>
      </c>
      <c r="O650" s="5" t="s">
        <v>77</v>
      </c>
      <c r="P650" s="6">
        <v>5076100</v>
      </c>
      <c r="Q650" s="17"/>
      <c r="R650" s="19">
        <v>0</v>
      </c>
      <c r="S650" s="7">
        <v>0</v>
      </c>
      <c r="T650" s="7">
        <v>0</v>
      </c>
      <c r="U650" s="8">
        <f t="shared" si="108"/>
        <v>0</v>
      </c>
      <c r="V650" s="6">
        <v>5076100</v>
      </c>
      <c r="W650" s="17"/>
      <c r="X650" s="7">
        <v>0</v>
      </c>
      <c r="Y650" s="7">
        <v>127993.75</v>
      </c>
      <c r="Z650" s="8">
        <f t="shared" si="109"/>
        <v>2135421.52</v>
      </c>
      <c r="AA650" s="7">
        <v>2007427.77</v>
      </c>
      <c r="AB650" s="8"/>
      <c r="AC650" s="20">
        <f t="shared" si="110"/>
        <v>0</v>
      </c>
      <c r="AD650" s="8"/>
    </row>
    <row r="651" spans="1:30">
      <c r="A651" s="14" t="s">
        <v>1501</v>
      </c>
      <c r="B651" s="4" t="s">
        <v>1444</v>
      </c>
      <c r="C651" s="4" t="s">
        <v>1467</v>
      </c>
      <c r="D651" s="4" t="s">
        <v>1499</v>
      </c>
      <c r="E651" s="4" t="s">
        <v>4</v>
      </c>
      <c r="F651" s="16" t="str">
        <f t="shared" si="97"/>
        <v>Jahresansätze, Tilg.v. Krediten sonst. öff. Sonderrech. (o. Umsch.)-PPP</v>
      </c>
      <c r="G651" s="4" t="s">
        <v>5</v>
      </c>
      <c r="H651" s="4" t="s">
        <v>1500</v>
      </c>
      <c r="I651" s="4" t="s">
        <v>1502</v>
      </c>
      <c r="J651" s="4" t="s">
        <v>66</v>
      </c>
      <c r="K651" s="14" t="s">
        <v>9</v>
      </c>
      <c r="L651" s="5" t="s">
        <v>9</v>
      </c>
      <c r="M651" s="5" t="s">
        <v>1011</v>
      </c>
      <c r="N651" s="5" t="s">
        <v>76</v>
      </c>
      <c r="O651" s="5" t="s">
        <v>77</v>
      </c>
      <c r="P651" s="6">
        <v>2185500</v>
      </c>
      <c r="Q651" s="17"/>
      <c r="R651" s="19">
        <v>0</v>
      </c>
      <c r="S651" s="7">
        <v>0</v>
      </c>
      <c r="T651" s="7">
        <v>0</v>
      </c>
      <c r="U651" s="8">
        <f t="shared" si="108"/>
        <v>0</v>
      </c>
      <c r="V651" s="6">
        <v>2185500</v>
      </c>
      <c r="W651" s="17"/>
      <c r="X651" s="7">
        <v>0</v>
      </c>
      <c r="Y651" s="7">
        <v>0</v>
      </c>
      <c r="Z651" s="8">
        <f t="shared" si="109"/>
        <v>1092721.3400000001</v>
      </c>
      <c r="AA651" s="7">
        <v>1092721.3400000001</v>
      </c>
      <c r="AB651" s="8"/>
      <c r="AC651" s="20">
        <f t="shared" si="110"/>
        <v>0</v>
      </c>
      <c r="AD651" s="8"/>
    </row>
    <row r="652" spans="1:30">
      <c r="A652" s="14" t="s">
        <v>1503</v>
      </c>
      <c r="B652" s="4" t="s">
        <v>1444</v>
      </c>
      <c r="C652" s="4" t="s">
        <v>1467</v>
      </c>
      <c r="D652" s="4" t="s">
        <v>1504</v>
      </c>
      <c r="E652" s="4" t="s">
        <v>4</v>
      </c>
      <c r="F652" s="16" t="str">
        <f t="shared" si="97"/>
        <v>Jahresansätze, Tilg.v. Krediten sonst. öff. Sonderrechnungen (f. Umsch.)</v>
      </c>
      <c r="G652" s="4" t="s">
        <v>5</v>
      </c>
      <c r="H652" s="4" t="s">
        <v>1500</v>
      </c>
      <c r="I652" s="4" t="s">
        <v>1505</v>
      </c>
      <c r="J652" s="4" t="s">
        <v>66</v>
      </c>
      <c r="K652" s="14" t="s">
        <v>9</v>
      </c>
      <c r="L652" s="5" t="s">
        <v>37</v>
      </c>
      <c r="M652" s="5" t="s">
        <v>1506</v>
      </c>
      <c r="N652" s="5" t="s">
        <v>76</v>
      </c>
      <c r="O652" s="5" t="s">
        <v>77</v>
      </c>
      <c r="P652" s="6">
        <v>68849700</v>
      </c>
      <c r="Q652" s="17"/>
      <c r="R652" s="19">
        <v>0</v>
      </c>
      <c r="S652" s="7">
        <v>0</v>
      </c>
      <c r="T652" s="7">
        <v>0</v>
      </c>
      <c r="U652" s="8">
        <f t="shared" si="108"/>
        <v>0</v>
      </c>
      <c r="V652" s="6">
        <v>68849700</v>
      </c>
      <c r="W652" s="17"/>
      <c r="X652" s="7">
        <v>0</v>
      </c>
      <c r="Y652" s="7">
        <v>0</v>
      </c>
      <c r="Z652" s="8">
        <f t="shared" si="109"/>
        <v>0</v>
      </c>
      <c r="AA652" s="7">
        <v>0</v>
      </c>
      <c r="AB652" s="8"/>
      <c r="AC652" s="20">
        <f t="shared" si="110"/>
        <v>0</v>
      </c>
      <c r="AD652" s="8"/>
    </row>
    <row r="653" spans="1:30">
      <c r="A653" s="14" t="s">
        <v>1507</v>
      </c>
      <c r="B653" s="4" t="s">
        <v>1444</v>
      </c>
      <c r="C653" s="4" t="s">
        <v>1467</v>
      </c>
      <c r="D653" s="4" t="s">
        <v>1508</v>
      </c>
      <c r="E653" s="4" t="s">
        <v>4</v>
      </c>
      <c r="F653" s="16" t="str">
        <f t="shared" si="97"/>
        <v>Jahresansätze, Tilgung von Krediten priv. Unternehmen (o. Umsch.)</v>
      </c>
      <c r="G653" s="4" t="s">
        <v>5</v>
      </c>
      <c r="H653" s="4" t="s">
        <v>1509</v>
      </c>
      <c r="I653" s="4" t="s">
        <v>1510</v>
      </c>
      <c r="J653" s="4" t="s">
        <v>66</v>
      </c>
      <c r="K653" s="14" t="s">
        <v>1497</v>
      </c>
      <c r="L653" s="5" t="s">
        <v>643</v>
      </c>
      <c r="M653" s="5" t="s">
        <v>1011</v>
      </c>
      <c r="N653" s="5" t="s">
        <v>76</v>
      </c>
      <c r="O653" s="5" t="s">
        <v>77</v>
      </c>
      <c r="P653" s="6">
        <v>3426400</v>
      </c>
      <c r="Q653" s="17"/>
      <c r="R653" s="19">
        <v>0</v>
      </c>
      <c r="S653" s="7">
        <v>0</v>
      </c>
      <c r="T653" s="7">
        <v>0</v>
      </c>
      <c r="U653" s="8">
        <f t="shared" si="108"/>
        <v>0</v>
      </c>
      <c r="V653" s="6">
        <v>3426400</v>
      </c>
      <c r="W653" s="17"/>
      <c r="X653" s="7">
        <v>0</v>
      </c>
      <c r="Y653" s="7">
        <v>331563.39</v>
      </c>
      <c r="Z653" s="8">
        <f t="shared" si="109"/>
        <v>2754042.1</v>
      </c>
      <c r="AA653" s="7">
        <v>2422478.71</v>
      </c>
      <c r="AB653" s="8"/>
      <c r="AC653" s="20">
        <f t="shared" si="110"/>
        <v>0</v>
      </c>
      <c r="AD653" s="8"/>
    </row>
    <row r="654" spans="1:30" ht="15" customHeight="1">
      <c r="A654" s="54" t="s">
        <v>1511</v>
      </c>
      <c r="B654" s="55" t="s">
        <v>1444</v>
      </c>
      <c r="C654" s="55" t="s">
        <v>1512</v>
      </c>
      <c r="D654" s="55" t="s">
        <v>1513</v>
      </c>
      <c r="E654" s="55" t="s">
        <v>4</v>
      </c>
      <c r="F654" s="56" t="str">
        <f t="shared" si="97"/>
        <v xml:space="preserve">Jahresansätze, Ist-Überschuss d. VMH </v>
      </c>
      <c r="G654" s="55" t="s">
        <v>5</v>
      </c>
      <c r="H654" s="55" t="s">
        <v>1514</v>
      </c>
      <c r="I654" s="55" t="s">
        <v>9</v>
      </c>
      <c r="J654" s="55" t="s">
        <v>66</v>
      </c>
      <c r="K654" s="54" t="s">
        <v>9</v>
      </c>
      <c r="L654" s="57" t="s">
        <v>643</v>
      </c>
      <c r="M654" s="57" t="s">
        <v>9</v>
      </c>
      <c r="N654" s="57" t="s">
        <v>76</v>
      </c>
      <c r="O654" s="57" t="s">
        <v>77</v>
      </c>
      <c r="P654" s="12"/>
      <c r="Q654" s="18">
        <v>0</v>
      </c>
      <c r="R654" s="58"/>
      <c r="S654" s="12">
        <v>0</v>
      </c>
      <c r="T654" s="12">
        <v>0</v>
      </c>
      <c r="U654" s="13">
        <f>-S654-T654</f>
        <v>0</v>
      </c>
      <c r="V654" s="12"/>
      <c r="W654" s="18">
        <v>0</v>
      </c>
      <c r="X654" s="12">
        <v>0</v>
      </c>
      <c r="Y654" s="12">
        <v>0</v>
      </c>
      <c r="Z654" s="13"/>
      <c r="AA654" s="12"/>
      <c r="AB654" s="13">
        <v>0</v>
      </c>
      <c r="AC654" s="58"/>
      <c r="AD654" s="13"/>
    </row>
    <row r="655" spans="1:30">
      <c r="A655" s="15"/>
      <c r="B655" s="9"/>
      <c r="C655" s="9"/>
      <c r="D655" s="9"/>
      <c r="E655" s="9"/>
      <c r="F655" s="53" t="s">
        <v>1553</v>
      </c>
      <c r="G655" s="9"/>
      <c r="H655" s="9"/>
      <c r="I655" s="9"/>
      <c r="J655" s="9"/>
      <c r="K655" s="15"/>
      <c r="L655" s="10"/>
      <c r="M655" s="10"/>
      <c r="N655" s="10"/>
      <c r="O655" s="10"/>
      <c r="P655" s="49">
        <f>SUM(P634:P654)</f>
        <v>110725500</v>
      </c>
      <c r="Q655" s="50">
        <f t="shared" ref="Q655:AC655" si="111">SUM(Q634:Q654)</f>
        <v>99846900</v>
      </c>
      <c r="R655" s="51">
        <f t="shared" si="111"/>
        <v>0</v>
      </c>
      <c r="S655" s="49">
        <f t="shared" si="111"/>
        <v>-11700</v>
      </c>
      <c r="T655" s="49">
        <f t="shared" si="111"/>
        <v>27000000</v>
      </c>
      <c r="U655" s="50">
        <f t="shared" si="111"/>
        <v>-26988300</v>
      </c>
      <c r="V655" s="49">
        <f t="shared" si="111"/>
        <v>83725500</v>
      </c>
      <c r="W655" s="50">
        <f t="shared" si="111"/>
        <v>99858600</v>
      </c>
      <c r="X655" s="49">
        <f t="shared" si="111"/>
        <v>0</v>
      </c>
      <c r="Y655" s="49">
        <f t="shared" si="111"/>
        <v>833884.89</v>
      </c>
      <c r="Z655" s="50">
        <f t="shared" si="111"/>
        <v>6768819.8499999996</v>
      </c>
      <c r="AA655" s="49">
        <f t="shared" si="111"/>
        <v>5934934.96</v>
      </c>
      <c r="AB655" s="50">
        <f t="shared" si="111"/>
        <v>7719281.3300000001</v>
      </c>
      <c r="AC655" s="51">
        <f t="shared" si="111"/>
        <v>0</v>
      </c>
      <c r="AD655" s="37"/>
    </row>
    <row r="656" spans="1:30">
      <c r="A656" s="15"/>
      <c r="B656" s="9"/>
      <c r="C656" s="9"/>
      <c r="D656" s="9"/>
      <c r="E656" s="9"/>
      <c r="F656" s="53"/>
      <c r="G656" s="9"/>
      <c r="H656" s="9"/>
      <c r="I656" s="9"/>
      <c r="J656" s="9"/>
      <c r="K656" s="15"/>
      <c r="L656" s="10"/>
      <c r="M656" s="10"/>
      <c r="N656" s="10"/>
      <c r="O656" s="10"/>
      <c r="P656" s="11"/>
      <c r="Q656" s="18"/>
      <c r="R656" s="21"/>
      <c r="S656" s="11"/>
      <c r="T656" s="11"/>
      <c r="U656" s="18"/>
      <c r="V656" s="11"/>
      <c r="W656" s="18"/>
      <c r="X656" s="11"/>
      <c r="Y656" s="11"/>
      <c r="Z656" s="18"/>
      <c r="AA656" s="11"/>
      <c r="AB656" s="18"/>
      <c r="AC656" s="21"/>
      <c r="AD656" s="37"/>
    </row>
    <row r="657" spans="1:30">
      <c r="A657" s="15"/>
      <c r="B657" s="9"/>
      <c r="C657" s="9"/>
      <c r="D657" s="9"/>
      <c r="E657" s="9"/>
      <c r="F657" s="66" t="s">
        <v>1557</v>
      </c>
      <c r="G657" s="9"/>
      <c r="H657" s="9"/>
      <c r="I657" s="9"/>
      <c r="J657" s="9"/>
      <c r="K657" s="15"/>
      <c r="L657" s="10"/>
      <c r="M657" s="10"/>
      <c r="N657" s="10"/>
      <c r="O657" s="10"/>
      <c r="P657" s="49">
        <f>SUM(P655+P631)</f>
        <v>209978000</v>
      </c>
      <c r="Q657" s="50">
        <f t="shared" ref="Q657:AC657" si="112">SUM(Q655+Q631)</f>
        <v>209978000</v>
      </c>
      <c r="R657" s="51">
        <f t="shared" si="112"/>
        <v>40461200</v>
      </c>
      <c r="S657" s="49">
        <f t="shared" si="112"/>
        <v>0</v>
      </c>
      <c r="T657" s="49">
        <f t="shared" si="112"/>
        <v>73019484.900000006</v>
      </c>
      <c r="U657" s="50">
        <f t="shared" si="112"/>
        <v>-72644884.900000006</v>
      </c>
      <c r="V657" s="49">
        <f t="shared" si="112"/>
        <v>177607015.09999999</v>
      </c>
      <c r="W657" s="50">
        <f t="shared" si="112"/>
        <v>210165300</v>
      </c>
      <c r="X657" s="49">
        <f t="shared" si="112"/>
        <v>37216687.539999984</v>
      </c>
      <c r="Y657" s="49">
        <f t="shared" si="112"/>
        <v>2995241.0100000002</v>
      </c>
      <c r="Z657" s="50">
        <f t="shared" si="112"/>
        <v>72262314.279999986</v>
      </c>
      <c r="AA657" s="49">
        <f t="shared" si="112"/>
        <v>32053585.729999997</v>
      </c>
      <c r="AB657" s="50">
        <f t="shared" si="112"/>
        <v>27782003.940000005</v>
      </c>
      <c r="AC657" s="51">
        <f t="shared" si="112"/>
        <v>18589660.779999997</v>
      </c>
      <c r="AD657" s="13"/>
    </row>
    <row r="658" spans="1:30">
      <c r="R658" s="2"/>
      <c r="V658" s="2"/>
      <c r="W658" s="2"/>
    </row>
  </sheetData>
  <autoFilter ref="A5:AC5"/>
  <mergeCells count="4">
    <mergeCell ref="P4:Q4"/>
    <mergeCell ref="V4:W4"/>
    <mergeCell ref="AA4:AB4"/>
    <mergeCell ref="J4:K4"/>
  </mergeCells>
  <phoneticPr fontId="0" type="noConversion"/>
  <printOptions horizontalCentered="1"/>
  <pageMargins left="0" right="0" top="0.78740157480314965" bottom="0.78740157480314965" header="0.31496062992125984" footer="0.31496062992125984"/>
  <pageSetup paperSize="9" scale="60" orientation="landscape" r:id="rId1"/>
  <headerFooter>
    <oddFooter>&amp;C&amp;P</oddFooter>
  </headerFooter>
  <rowBreaks count="8" manualBreakCount="8">
    <brk id="34" max="16383" man="1"/>
    <brk id="188" max="16383" man="1"/>
    <brk id="238" max="16383" man="1"/>
    <brk id="264" max="16383" man="1"/>
    <brk id="336" max="16383" man="1"/>
    <brk id="571" max="16383" man="1"/>
    <brk id="594" max="16383" man="1"/>
    <brk id="6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27</vt:i4>
      </vt:variant>
    </vt:vector>
  </HeadingPairs>
  <TitlesOfParts>
    <vt:vector size="28" baseType="lpstr">
      <vt:lpstr>Tabelle1</vt:lpstr>
      <vt:lpstr>DATA1</vt:lpstr>
      <vt:lpstr>DATA10</vt:lpstr>
      <vt:lpstr>DATA11</vt:lpstr>
      <vt:lpstr>DATA12</vt:lpstr>
      <vt:lpstr>DATA13</vt:lpstr>
      <vt:lpstr>DATA14</vt:lpstr>
      <vt:lpstr>DATA15</vt:lpstr>
      <vt:lpstr>DATA16</vt:lpstr>
      <vt:lpstr>DATA18</vt:lpstr>
      <vt:lpstr>DATA19</vt:lpstr>
      <vt:lpstr>DATA2</vt:lpstr>
      <vt:lpstr>DATA20</vt:lpstr>
      <vt:lpstr>DATA21</vt:lpstr>
      <vt:lpstr>DATA22</vt:lpstr>
      <vt:lpstr>DATA23</vt:lpstr>
      <vt:lpstr>DATA3</vt:lpstr>
      <vt:lpstr>DATA4</vt:lpstr>
      <vt:lpstr>DATA5</vt:lpstr>
      <vt:lpstr>DATA6</vt:lpstr>
      <vt:lpstr>DATA7</vt:lpstr>
      <vt:lpstr>DATA8</vt:lpstr>
      <vt:lpstr>DATA9</vt:lpstr>
      <vt:lpstr>Tabelle1!Drucktitel</vt:lpstr>
      <vt:lpstr>TEST1</vt:lpstr>
      <vt:lpstr>TESTHKEY</vt:lpstr>
      <vt:lpstr>TESTKEYS</vt:lpstr>
      <vt:lpstr>TESTVKEY</vt:lpstr>
    </vt:vector>
  </TitlesOfParts>
  <Company>xxx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had20027</dc:creator>
  <cp:lastModifiedBy>hadd2002</cp:lastModifiedBy>
  <cp:lastPrinted>2011-06-21T13:47:36Z</cp:lastPrinted>
  <dcterms:created xsi:type="dcterms:W3CDTF">2011-06-08T09:13:19Z</dcterms:created>
  <dcterms:modified xsi:type="dcterms:W3CDTF">2011-06-22T12:33:51Z</dcterms:modified>
</cp:coreProperties>
</file>